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'Дашборд'!$E$17:$E$20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'Дашборд'!$F$17:$F$20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'Дашборд'!C67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'Дашборд'!$A$68:$A$98</f>
            </numRef>
          </cat>
          <val>
            <numRef>
              <f>'Дашборд'!$C$68:$C$98</f>
            </numRef>
          </val>
        </ser>
        <ser>
          <idx val="1"/>
          <order val="1"/>
          <tx>
            <strRef>
              <f>'Дашборд'!D67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'Дашборд'!$A$68:$A$98</f>
            </numRef>
          </cat>
          <val>
            <numRef>
              <f>'Дашборд'!$D$68:$D$98</f>
            </numRef>
          </val>
        </ser>
        <ser>
          <idx val="2"/>
          <order val="2"/>
          <tx>
            <strRef>
              <f>'Дашборд'!E67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'Дашборд'!$A$68:$A$98</f>
            </numRef>
          </cat>
          <val>
            <numRef>
              <f>'Дашборд'!$E$68:$E$98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58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31.03.2026</t>
        </is>
      </c>
    </row>
    <row r="2">
      <c r="E2" t="inlineStr">
        <is>
          <t>Период: 01.03.2026 — 31.03.2026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(29-31)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БАССЕЙН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2026-02-01</t>
        </is>
      </c>
      <c r="C7" s="6" t="inlineStr">
        <is>
          <t>ПТ</t>
        </is>
      </c>
      <c r="D7" s="6" t="inlineStr">
        <is>
          <t>Александрова Мария Александровна</t>
        </is>
      </c>
      <c r="E7" s="7" t="n">
        <v>7265.25</v>
      </c>
      <c r="F7" s="7" t="n">
        <v>7</v>
      </c>
      <c r="G7" s="7" t="n">
        <v>10559.51</v>
      </c>
      <c r="H7" s="7" t="n">
        <v>16</v>
      </c>
      <c r="I7" s="7" t="n">
        <v>0</v>
      </c>
      <c r="J7" s="7" t="n">
        <v>23</v>
      </c>
      <c r="K7" s="7">
        <f>ROUND(J7*BP7/100,0)*100</f>
        <v/>
      </c>
      <c r="L7" s="7" t="n">
        <v>0</v>
      </c>
      <c r="M7" s="7">
        <f>E7-K7</f>
        <v/>
      </c>
      <c r="N7" s="7" t="n">
        <v>0</v>
      </c>
      <c r="O7" s="7" t="n">
        <v>7810.25</v>
      </c>
      <c r="P7" s="7" t="n">
        <v>6</v>
      </c>
      <c r="Q7" s="7" t="n">
        <v>11689.67</v>
      </c>
      <c r="R7" s="7" t="n">
        <v>18</v>
      </c>
      <c r="S7" s="7" t="n">
        <v>0</v>
      </c>
      <c r="T7" s="7" t="n">
        <v>23</v>
      </c>
      <c r="U7" s="7">
        <f>ROUND(T7*BP7/100,0)*100</f>
        <v/>
      </c>
      <c r="V7" s="7" t="n">
        <v>0</v>
      </c>
      <c r="W7" s="7">
        <f>O7-U7</f>
        <v/>
      </c>
      <c r="X7" s="7" t="n">
        <v>0</v>
      </c>
      <c r="Y7" s="7" t="n">
        <v>5528.75</v>
      </c>
      <c r="Z7" s="7" t="n">
        <v>6</v>
      </c>
      <c r="AA7" s="7" t="n">
        <v>11736</v>
      </c>
      <c r="AB7" s="7" t="n">
        <v>18</v>
      </c>
      <c r="AC7" s="7" t="n">
        <v>0</v>
      </c>
      <c r="AD7" s="7" t="n">
        <v>23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13361.5</v>
      </c>
      <c r="AJ7" s="7" t="n">
        <v>12</v>
      </c>
      <c r="AK7" s="7" t="n">
        <v>9034.5</v>
      </c>
      <c r="AL7" s="7" t="n">
        <v>14</v>
      </c>
      <c r="AM7" s="7" t="n">
        <v>0</v>
      </c>
      <c r="AN7" s="7" t="n">
        <v>23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3451.25</v>
      </c>
      <c r="AT7" s="7" t="n">
        <v>4</v>
      </c>
      <c r="AU7" s="7" t="n">
        <v>5134.5</v>
      </c>
      <c r="AV7" s="7" t="n">
        <v>8</v>
      </c>
      <c r="AW7" s="7" t="n">
        <v>0</v>
      </c>
      <c r="AX7" s="7" t="n">
        <v>10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870.7498863636364</v>
      </c>
      <c r="BQ7" s="7">
        <f>BO7/31*31</f>
        <v/>
      </c>
      <c r="BR7" s="7">
        <f>IFERROR(BL7/BE7,0)</f>
        <v/>
      </c>
    </row>
    <row r="8">
      <c r="A8" s="6" t="n">
        <v>2</v>
      </c>
      <c r="B8" s="6" t="inlineStr">
        <is>
          <t>2026-02-01</t>
        </is>
      </c>
      <c r="C8" s="6" t="inlineStr">
        <is>
          <t>ПТ</t>
        </is>
      </c>
      <c r="D8" s="6" t="inlineStr">
        <is>
          <t>Букина Маргарита Александровна</t>
        </is>
      </c>
      <c r="E8" s="7" t="n">
        <v>27345.87</v>
      </c>
      <c r="F8" s="7" t="n">
        <v>20</v>
      </c>
      <c r="G8" s="7" t="n">
        <v>4863</v>
      </c>
      <c r="H8" s="7" t="n">
        <v>8</v>
      </c>
      <c r="I8" s="7" t="n">
        <v>0</v>
      </c>
      <c r="J8" s="7" t="n">
        <v>28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30173.5</v>
      </c>
      <c r="P8" s="7" t="n">
        <v>21</v>
      </c>
      <c r="Q8" s="7" t="n">
        <v>6885.75</v>
      </c>
      <c r="R8" s="7" t="n">
        <v>11</v>
      </c>
      <c r="S8" s="7" t="n">
        <v>0</v>
      </c>
      <c r="T8" s="7" t="n">
        <v>28</v>
      </c>
      <c r="U8" s="7">
        <f>ROUND(T8*BP8/100,0)*100</f>
        <v/>
      </c>
      <c r="V8" s="7" t="n">
        <v>0</v>
      </c>
      <c r="W8" s="7">
        <f>O8-U8</f>
        <v/>
      </c>
      <c r="X8" s="7" t="n">
        <v>0</v>
      </c>
      <c r="Y8" s="7" t="n">
        <v>14291.38</v>
      </c>
      <c r="Z8" s="7" t="n">
        <v>10</v>
      </c>
      <c r="AA8" s="7" t="n">
        <v>3217.5</v>
      </c>
      <c r="AB8" s="7" t="n">
        <v>5</v>
      </c>
      <c r="AC8" s="7" t="n">
        <v>0</v>
      </c>
      <c r="AD8" s="7" t="n">
        <v>28</v>
      </c>
      <c r="AE8" s="7">
        <f>ROUND(AD8*BP8/100,0)*100</f>
        <v/>
      </c>
      <c r="AF8" s="7" t="n">
        <v>0</v>
      </c>
      <c r="AG8" s="7">
        <f>Y8-AE8</f>
        <v/>
      </c>
      <c r="AH8" s="7" t="n">
        <v>0</v>
      </c>
      <c r="AI8" s="7" t="n">
        <v>23526.37</v>
      </c>
      <c r="AJ8" s="7" t="n">
        <v>16</v>
      </c>
      <c r="AK8" s="7" t="n">
        <v>4423.5</v>
      </c>
      <c r="AL8" s="7" t="n">
        <v>7</v>
      </c>
      <c r="AM8" s="7" t="n">
        <v>0</v>
      </c>
      <c r="AN8" s="7" t="n">
        <v>28</v>
      </c>
      <c r="AO8" s="7">
        <f>ROUND(AN8*BP8/100,0)*100</f>
        <v/>
      </c>
      <c r="AP8" s="7" t="n">
        <v>0</v>
      </c>
      <c r="AQ8" s="7">
        <f>AI8-AO8</f>
        <v/>
      </c>
      <c r="AR8" s="7" t="n">
        <v>1</v>
      </c>
      <c r="AS8" s="7" t="n">
        <v>5322.5</v>
      </c>
      <c r="AT8" s="7" t="n">
        <v>4</v>
      </c>
      <c r="AU8" s="7" t="n">
        <v>1836</v>
      </c>
      <c r="AV8" s="7" t="n">
        <v>3</v>
      </c>
      <c r="AW8" s="7" t="n">
        <v>0</v>
      </c>
      <c r="AX8" s="7" t="n">
        <v>12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0</v>
      </c>
      <c r="BO8" s="7">
        <f>BL8+BM8+BN8</f>
        <v/>
      </c>
      <c r="BP8" s="7" t="n">
        <v>1150.843513513513</v>
      </c>
      <c r="BQ8" s="7">
        <f>BO8/31*31</f>
        <v/>
      </c>
      <c r="BR8" s="7">
        <f>IFERROR(BL8/BE8,0)</f>
        <v/>
      </c>
    </row>
    <row r="9">
      <c r="A9" s="6" t="n">
        <v>3</v>
      </c>
      <c r="B9" s="6" t="inlineStr">
        <is>
          <t>2026-02-01</t>
        </is>
      </c>
      <c r="C9" s="6" t="inlineStr">
        <is>
          <t>ПТ</t>
        </is>
      </c>
      <c r="D9" s="6" t="inlineStr">
        <is>
          <t>Волков Никита Андреевич</t>
        </is>
      </c>
      <c r="E9" s="7" t="n">
        <v>12042.5</v>
      </c>
      <c r="F9" s="7" t="n">
        <v>9</v>
      </c>
      <c r="G9" s="7" t="n">
        <v>6299.67</v>
      </c>
      <c r="H9" s="7" t="n">
        <v>10</v>
      </c>
      <c r="I9" s="7" t="n">
        <v>0</v>
      </c>
      <c r="J9" s="7" t="n">
        <v>14</v>
      </c>
      <c r="K9" s="7">
        <f>ROUND(J9*BP9/100,0)*100</f>
        <v/>
      </c>
      <c r="L9" s="7" t="n">
        <v>0</v>
      </c>
      <c r="M9" s="7">
        <f>E9-K9</f>
        <v/>
      </c>
      <c r="N9" s="7" t="n">
        <v>0</v>
      </c>
      <c r="O9" s="7" t="n">
        <v>17815.5</v>
      </c>
      <c r="P9" s="7" t="n">
        <v>13</v>
      </c>
      <c r="Q9" s="7" t="n">
        <v>5140.17</v>
      </c>
      <c r="R9" s="7" t="n">
        <v>8</v>
      </c>
      <c r="S9" s="7" t="n">
        <v>0</v>
      </c>
      <c r="T9" s="7" t="n">
        <v>14</v>
      </c>
      <c r="U9" s="7">
        <f>ROUND(T9*BP9/100,0)*100</f>
        <v/>
      </c>
      <c r="V9" s="7" t="n">
        <v>0</v>
      </c>
      <c r="W9" s="7">
        <f>O9-U9</f>
        <v/>
      </c>
      <c r="X9" s="7" t="n">
        <v>0</v>
      </c>
      <c r="Y9" s="7" t="n">
        <v>15070.5</v>
      </c>
      <c r="Z9" s="7" t="n">
        <v>11</v>
      </c>
      <c r="AA9" s="7" t="n">
        <v>3283.34</v>
      </c>
      <c r="AB9" s="7" t="n">
        <v>5</v>
      </c>
      <c r="AC9" s="7" t="n">
        <v>0</v>
      </c>
      <c r="AD9" s="7" t="n">
        <v>14</v>
      </c>
      <c r="AE9" s="7">
        <f>ROUND(AD9*BP9/100,0)*100</f>
        <v/>
      </c>
      <c r="AF9" s="7" t="n">
        <v>0</v>
      </c>
      <c r="AG9" s="7">
        <f>Y9-AE9</f>
        <v/>
      </c>
      <c r="AH9" s="7" t="n">
        <v>0</v>
      </c>
      <c r="AI9" s="7" t="n">
        <v>11119.25</v>
      </c>
      <c r="AJ9" s="7" t="n">
        <v>8</v>
      </c>
      <c r="AK9" s="7" t="n">
        <v>3866.66</v>
      </c>
      <c r="AL9" s="7" t="n">
        <v>6</v>
      </c>
      <c r="AM9" s="7" t="n">
        <v>0</v>
      </c>
      <c r="AN9" s="7" t="n">
        <v>14</v>
      </c>
      <c r="AO9" s="7">
        <f>ROUND(AN9*BP9/100,0)*100</f>
        <v/>
      </c>
      <c r="AP9" s="7" t="n">
        <v>0</v>
      </c>
      <c r="AQ9" s="7">
        <f>AI9-AO9</f>
        <v/>
      </c>
      <c r="AR9" s="7" t="n">
        <v>1</v>
      </c>
      <c r="AS9" s="7" t="n">
        <v>0</v>
      </c>
      <c r="AT9" s="7" t="n">
        <v>0</v>
      </c>
      <c r="AU9" s="7" t="n">
        <v>0</v>
      </c>
      <c r="AV9" s="7" t="n">
        <v>0</v>
      </c>
      <c r="AW9" s="7" t="n">
        <v>0</v>
      </c>
      <c r="AX9" s="7" t="n">
        <v>6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1093.700555555556</v>
      </c>
      <c r="BQ9" s="7">
        <f>BO9/31*31</f>
        <v/>
      </c>
      <c r="BR9" s="7">
        <f>IFERROR(BL9/BE9,0)</f>
        <v/>
      </c>
    </row>
    <row r="10">
      <c r="A10" s="6" t="n">
        <v>4</v>
      </c>
      <c r="B10" s="6" t="inlineStr">
        <is>
          <t>2026-02-01</t>
        </is>
      </c>
      <c r="C10" s="6" t="inlineStr">
        <is>
          <t>ПТ</t>
        </is>
      </c>
      <c r="D10" s="6" t="inlineStr">
        <is>
          <t>Глухова Мария Алексеевна</t>
        </is>
      </c>
      <c r="E10" s="7" t="n">
        <v>17147.5</v>
      </c>
      <c r="F10" s="7" t="n">
        <v>12</v>
      </c>
      <c r="G10" s="7" t="n">
        <v>8851.75</v>
      </c>
      <c r="H10" s="7" t="n">
        <v>14</v>
      </c>
      <c r="I10" s="7" t="n">
        <v>0</v>
      </c>
      <c r="J10" s="7" t="n">
        <v>33</v>
      </c>
      <c r="K10" s="7">
        <f>ROUND(J10*BP10/100,0)*100</f>
        <v/>
      </c>
      <c r="L10" s="7" t="n">
        <v>0</v>
      </c>
      <c r="M10" s="7">
        <f>E10-K10</f>
        <v/>
      </c>
      <c r="N10" s="7" t="n">
        <v>0</v>
      </c>
      <c r="O10" s="7" t="n">
        <v>11590</v>
      </c>
      <c r="P10" s="7" t="n">
        <v>8</v>
      </c>
      <c r="Q10" s="7" t="n">
        <v>10685.25</v>
      </c>
      <c r="R10" s="7" t="n">
        <v>16</v>
      </c>
      <c r="S10" s="7" t="n">
        <v>0</v>
      </c>
      <c r="T10" s="7" t="n">
        <v>33</v>
      </c>
      <c r="U10" s="7">
        <f>ROUND(T10*BP10/100,0)*100</f>
        <v/>
      </c>
      <c r="V10" s="7" t="n">
        <v>0</v>
      </c>
      <c r="W10" s="7">
        <f>O10-U10</f>
        <v/>
      </c>
      <c r="X10" s="7" t="n">
        <v>1</v>
      </c>
      <c r="Y10" s="7" t="n">
        <v>9925</v>
      </c>
      <c r="Z10" s="7" t="n">
        <v>7</v>
      </c>
      <c r="AA10" s="7" t="n">
        <v>9073.5</v>
      </c>
      <c r="AB10" s="7" t="n">
        <v>14</v>
      </c>
      <c r="AC10" s="7" t="n">
        <v>0</v>
      </c>
      <c r="AD10" s="7" t="n">
        <v>33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1</v>
      </c>
      <c r="AI10" s="7" t="n">
        <v>18562.5</v>
      </c>
      <c r="AJ10" s="7" t="n">
        <v>13</v>
      </c>
      <c r="AK10" s="7" t="n">
        <v>11211</v>
      </c>
      <c r="AL10" s="7" t="n">
        <v>17</v>
      </c>
      <c r="AM10" s="7" t="n">
        <v>0</v>
      </c>
      <c r="AN10" s="7" t="n">
        <v>33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1</v>
      </c>
      <c r="AS10" s="7" t="n">
        <v>1435</v>
      </c>
      <c r="AT10" s="7" t="n">
        <v>1</v>
      </c>
      <c r="AU10" s="7" t="n">
        <v>4576.5</v>
      </c>
      <c r="AV10" s="7" t="n">
        <v>7</v>
      </c>
      <c r="AW10" s="7" t="n">
        <v>0</v>
      </c>
      <c r="AX10" s="7" t="n">
        <v>14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1008.08007751938</v>
      </c>
      <c r="BQ10" s="7">
        <f>BO10/31*31</f>
        <v/>
      </c>
      <c r="BR10" s="7">
        <f>IFERROR(BL10/BE10,0)</f>
        <v/>
      </c>
    </row>
    <row r="11">
      <c r="A11" s="6" t="n">
        <v>5</v>
      </c>
      <c r="B11" s="6" t="inlineStr">
        <is>
          <t>2026-02-01</t>
        </is>
      </c>
      <c r="C11" s="6" t="inlineStr">
        <is>
          <t>ПТ</t>
        </is>
      </c>
      <c r="D11" s="6" t="inlineStr">
        <is>
          <t>Гречман Владислав Андреевич</t>
        </is>
      </c>
      <c r="E11" s="7" t="n">
        <v>19627.5</v>
      </c>
      <c r="F11" s="7" t="n">
        <v>15</v>
      </c>
      <c r="G11" s="7" t="n">
        <v>12941.99</v>
      </c>
      <c r="H11" s="7" t="n">
        <v>20</v>
      </c>
      <c r="I11" s="7" t="n">
        <v>0</v>
      </c>
      <c r="J11" s="7" t="n">
        <v>49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15842</v>
      </c>
      <c r="P11" s="7" t="n">
        <v>13</v>
      </c>
      <c r="Q11" s="7" t="n">
        <v>10609.17</v>
      </c>
      <c r="R11" s="7" t="n">
        <v>16</v>
      </c>
      <c r="S11" s="7" t="n">
        <v>0</v>
      </c>
      <c r="T11" s="7" t="n">
        <v>49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16391</v>
      </c>
      <c r="Z11" s="7" t="n">
        <v>12</v>
      </c>
      <c r="AA11" s="7" t="n">
        <v>14492.33</v>
      </c>
      <c r="AB11" s="7" t="n">
        <v>23</v>
      </c>
      <c r="AC11" s="7" t="n">
        <v>0</v>
      </c>
      <c r="AD11" s="7" t="n">
        <v>49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18893.5</v>
      </c>
      <c r="AJ11" s="7" t="n">
        <v>14</v>
      </c>
      <c r="AK11" s="7" t="n">
        <v>19055.49</v>
      </c>
      <c r="AL11" s="7" t="n">
        <v>29</v>
      </c>
      <c r="AM11" s="7" t="n">
        <v>0</v>
      </c>
      <c r="AN11" s="7" t="n">
        <v>49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8430</v>
      </c>
      <c r="AT11" s="7" t="n">
        <v>6</v>
      </c>
      <c r="AU11" s="7" t="n">
        <v>10099.5</v>
      </c>
      <c r="AV11" s="7" t="n">
        <v>15</v>
      </c>
      <c r="AW11" s="7" t="n">
        <v>0</v>
      </c>
      <c r="AX11" s="7" t="n">
        <v>21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879.3559788359787</v>
      </c>
      <c r="BQ11" s="7">
        <f>BO11/31*31</f>
        <v/>
      </c>
      <c r="BR11" s="7">
        <f>IFERROR(BL11/BE11,0)</f>
        <v/>
      </c>
    </row>
    <row r="12">
      <c r="A12" s="6" t="n">
        <v>6</v>
      </c>
      <c r="B12" s="6" t="inlineStr">
        <is>
          <t>2026-02-01</t>
        </is>
      </c>
      <c r="C12" s="6" t="inlineStr">
        <is>
          <t>ПТ</t>
        </is>
      </c>
      <c r="D12" s="6" t="inlineStr">
        <is>
          <t>Дедюхина Алина Семеновна</t>
        </is>
      </c>
      <c r="E12" s="7" t="n">
        <v>0</v>
      </c>
      <c r="F12" s="7" t="n">
        <v>0</v>
      </c>
      <c r="G12" s="7" t="n">
        <v>0</v>
      </c>
      <c r="H12" s="7" t="n">
        <v>0</v>
      </c>
      <c r="I12" s="7" t="n">
        <v>0</v>
      </c>
      <c r="J12" s="7" t="n">
        <v>3</v>
      </c>
      <c r="K12" s="7">
        <f>ROUND(J12*BP12/100,0)*100</f>
        <v/>
      </c>
      <c r="L12" s="7" t="n">
        <v>0</v>
      </c>
      <c r="M12" s="7">
        <f>E12-K12</f>
        <v/>
      </c>
      <c r="N12" s="7" t="n">
        <v>0</v>
      </c>
      <c r="O12" s="7" t="n">
        <v>0</v>
      </c>
      <c r="P12" s="7" t="n">
        <v>0</v>
      </c>
      <c r="Q12" s="7" t="n">
        <v>1278</v>
      </c>
      <c r="R12" s="7" t="n">
        <v>2</v>
      </c>
      <c r="S12" s="7" t="n">
        <v>0</v>
      </c>
      <c r="T12" s="7" t="n">
        <v>3</v>
      </c>
      <c r="U12" s="7">
        <f>ROUND(T12*BP12/100,0)*100</f>
        <v/>
      </c>
      <c r="V12" s="7" t="n">
        <v>0</v>
      </c>
      <c r="W12" s="7">
        <f>O12-U12</f>
        <v/>
      </c>
      <c r="X12" s="7" t="n">
        <v>0</v>
      </c>
      <c r="Y12" s="7" t="n">
        <v>1435</v>
      </c>
      <c r="Z12" s="7" t="n">
        <v>1</v>
      </c>
      <c r="AA12" s="7" t="n">
        <v>5803.5</v>
      </c>
      <c r="AB12" s="7" t="n">
        <v>9</v>
      </c>
      <c r="AC12" s="7" t="n">
        <v>0</v>
      </c>
      <c r="AD12" s="7" t="n">
        <v>3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0</v>
      </c>
      <c r="AI12" s="7" t="n">
        <v>0</v>
      </c>
      <c r="AJ12" s="7" t="n">
        <v>0</v>
      </c>
      <c r="AK12" s="7" t="n">
        <v>0</v>
      </c>
      <c r="AL12" s="7" t="n">
        <v>0</v>
      </c>
      <c r="AM12" s="7" t="n">
        <v>0</v>
      </c>
      <c r="AN12" s="7" t="n">
        <v>3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0</v>
      </c>
      <c r="AS12" s="7" t="n">
        <v>0</v>
      </c>
      <c r="AT12" s="7" t="n">
        <v>0</v>
      </c>
      <c r="AU12" s="7" t="n">
        <v>0</v>
      </c>
      <c r="AV12" s="7" t="n">
        <v>0</v>
      </c>
      <c r="AW12" s="7" t="n">
        <v>0</v>
      </c>
      <c r="AX12" s="7" t="n">
        <v>1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597.319090909091</v>
      </c>
      <c r="BQ12" s="7">
        <f>BO12/31*31</f>
        <v/>
      </c>
      <c r="BR12" s="7">
        <f>IFERROR(BL12/BE12,0)</f>
        <v/>
      </c>
    </row>
    <row r="13">
      <c r="A13" s="6" t="n">
        <v>7</v>
      </c>
      <c r="B13" s="6" t="inlineStr">
        <is>
          <t>2026-02-01</t>
        </is>
      </c>
      <c r="C13" s="6" t="inlineStr">
        <is>
          <t>ПТ</t>
        </is>
      </c>
      <c r="D13" s="6" t="inlineStr">
        <is>
          <t>Кокорин Александр Борисович</t>
        </is>
      </c>
      <c r="E13" s="7" t="n">
        <v>2792.5</v>
      </c>
      <c r="F13" s="7" t="n">
        <v>2</v>
      </c>
      <c r="G13" s="7" t="n">
        <v>0</v>
      </c>
      <c r="H13" s="7" t="n">
        <v>0</v>
      </c>
      <c r="I13" s="7" t="n">
        <v>0</v>
      </c>
      <c r="J13" s="7" t="n">
        <v>5</v>
      </c>
      <c r="K13" s="7">
        <f>ROUND(J13*BP13/100,0)*100</f>
        <v/>
      </c>
      <c r="L13" s="7" t="n">
        <v>0</v>
      </c>
      <c r="M13" s="7">
        <f>E13-K13</f>
        <v/>
      </c>
      <c r="N13" s="7" t="n">
        <v>0</v>
      </c>
      <c r="O13" s="7" t="n">
        <v>1232.5</v>
      </c>
      <c r="P13" s="7" t="n">
        <v>1</v>
      </c>
      <c r="Q13" s="7" t="n">
        <v>2078</v>
      </c>
      <c r="R13" s="7" t="n">
        <v>4</v>
      </c>
      <c r="S13" s="7" t="n">
        <v>0</v>
      </c>
      <c r="T13" s="7" t="n">
        <v>5</v>
      </c>
      <c r="U13" s="7">
        <f>ROUND(T13*BP13/100,0)*100</f>
        <v/>
      </c>
      <c r="V13" s="7" t="n">
        <v>0</v>
      </c>
      <c r="W13" s="7">
        <f>O13-U13</f>
        <v/>
      </c>
      <c r="X13" s="7" t="n">
        <v>0</v>
      </c>
      <c r="Y13" s="7" t="n">
        <v>4165</v>
      </c>
      <c r="Z13" s="7" t="n">
        <v>3</v>
      </c>
      <c r="AA13" s="7" t="n">
        <v>0</v>
      </c>
      <c r="AB13" s="7" t="n">
        <v>0</v>
      </c>
      <c r="AC13" s="7" t="n">
        <v>0</v>
      </c>
      <c r="AD13" s="7" t="n">
        <v>5</v>
      </c>
      <c r="AE13" s="7">
        <f>ROUND(AD13*BP13/100,0)*100</f>
        <v/>
      </c>
      <c r="AF13" s="7" t="n">
        <v>0</v>
      </c>
      <c r="AG13" s="7">
        <f>Y13-AE13</f>
        <v/>
      </c>
      <c r="AH13" s="7" t="n">
        <v>0</v>
      </c>
      <c r="AI13" s="7" t="n">
        <v>0</v>
      </c>
      <c r="AJ13" s="7" t="n">
        <v>0</v>
      </c>
      <c r="AK13" s="7" t="n">
        <v>0</v>
      </c>
      <c r="AL13" s="7" t="n">
        <v>0</v>
      </c>
      <c r="AM13" s="7" t="n">
        <v>0</v>
      </c>
      <c r="AN13" s="7" t="n">
        <v>5</v>
      </c>
      <c r="AO13" s="7">
        <f>ROUND(AN13*BP13/100,0)*100</f>
        <v/>
      </c>
      <c r="AP13" s="7" t="n">
        <v>0</v>
      </c>
      <c r="AQ13" s="7">
        <f>AI13-AO13</f>
        <v/>
      </c>
      <c r="AR13" s="7" t="n">
        <v>0</v>
      </c>
      <c r="AS13" s="7" t="n">
        <v>4555</v>
      </c>
      <c r="AT13" s="7" t="n">
        <v>3</v>
      </c>
      <c r="AU13" s="7" t="n">
        <v>0</v>
      </c>
      <c r="AV13" s="7" t="n">
        <v>0</v>
      </c>
      <c r="AW13" s="7" t="n">
        <v>0</v>
      </c>
      <c r="AX13" s="7" t="n">
        <v>2</v>
      </c>
      <c r="AY13" s="7">
        <f>ROUND(AX13*BP13/100,0)*100</f>
        <v/>
      </c>
      <c r="AZ13" s="7" t="n">
        <v>0</v>
      </c>
      <c r="BA13" s="7">
        <f>AS13-AY13</f>
        <v/>
      </c>
      <c r="BB13" s="7" t="n">
        <v>0</v>
      </c>
      <c r="BC13" s="6" t="n"/>
      <c r="BD13" s="7">
        <f>SUM(J13,T13,AD13,AN13,AX13)</f>
        <v/>
      </c>
      <c r="BE13" s="7">
        <f>SUM(F13,P13,Z13,AJ13,AT13)</f>
        <v/>
      </c>
      <c r="BF13" s="7">
        <f>SUM(N13,X13,AH13,AR13,BB13)</f>
        <v/>
      </c>
      <c r="BG13" s="7">
        <f>SUM(L13,V13,AF13,AP13,AZ13)</f>
        <v/>
      </c>
      <c r="BH13" s="7">
        <f>SUM(I13,S13,AC13,AM13,AW13)</f>
        <v/>
      </c>
      <c r="BI13" s="7" t="n">
        <v>0</v>
      </c>
      <c r="BJ13" s="7">
        <f>SUM(H13,R13,AB13,AL13,AV13)</f>
        <v/>
      </c>
      <c r="BK13" s="7">
        <f>SUM(K13,U13,AE13,AO13,AY13)</f>
        <v/>
      </c>
      <c r="BL13" s="7">
        <f>SUM(E13,O13,Y13,AI13,AS13)</f>
        <v/>
      </c>
      <c r="BM13" s="7">
        <f>SUM(G13,Q13,AA13,AK13,AU13)</f>
        <v/>
      </c>
      <c r="BN13" s="7" t="n">
        <v>0</v>
      </c>
      <c r="BO13" s="7">
        <f>BL13+BM13+BN13</f>
        <v/>
      </c>
      <c r="BP13" s="7" t="n">
        <v>825.3333333333334</v>
      </c>
      <c r="BQ13" s="7">
        <f>BO13/31*31</f>
        <v/>
      </c>
      <c r="BR13" s="7">
        <f>IFERROR(BL13/BE13,0)</f>
        <v/>
      </c>
    </row>
    <row r="14">
      <c r="A14" s="6" t="n">
        <v>8</v>
      </c>
      <c r="B14" s="6" t="inlineStr">
        <is>
          <t>2026-02-01</t>
        </is>
      </c>
      <c r="C14" s="6" t="inlineStr">
        <is>
          <t>ПТ</t>
        </is>
      </c>
      <c r="D14" s="6" t="inlineStr">
        <is>
          <t>Пикулев Александр Николаевич</t>
        </is>
      </c>
      <c r="E14" s="7" t="n">
        <v>3120</v>
      </c>
      <c r="F14" s="7" t="n">
        <v>2</v>
      </c>
      <c r="G14" s="7" t="n">
        <v>0</v>
      </c>
      <c r="H14" s="7" t="n">
        <v>0</v>
      </c>
      <c r="I14" s="7" t="n">
        <v>0</v>
      </c>
      <c r="J14" s="7" t="n">
        <v>17</v>
      </c>
      <c r="K14" s="7">
        <f>ROUND(J14*BP14/100,0)*100</f>
        <v/>
      </c>
      <c r="L14" s="7" t="n">
        <v>0</v>
      </c>
      <c r="M14" s="7">
        <f>E14-K14</f>
        <v/>
      </c>
      <c r="N14" s="7" t="n">
        <v>0</v>
      </c>
      <c r="O14" s="7" t="n">
        <v>11519.84</v>
      </c>
      <c r="P14" s="7" t="n">
        <v>8</v>
      </c>
      <c r="Q14" s="7" t="n">
        <v>1983.75</v>
      </c>
      <c r="R14" s="7" t="n">
        <v>3</v>
      </c>
      <c r="S14" s="7" t="n">
        <v>0</v>
      </c>
      <c r="T14" s="7" t="n">
        <v>17</v>
      </c>
      <c r="U14" s="7">
        <f>ROUND(T14*BP14/100,0)*100</f>
        <v/>
      </c>
      <c r="V14" s="7" t="n">
        <v>0</v>
      </c>
      <c r="W14" s="7">
        <f>O14-U14</f>
        <v/>
      </c>
      <c r="X14" s="7" t="n">
        <v>0</v>
      </c>
      <c r="Y14" s="7" t="n">
        <v>19158.83</v>
      </c>
      <c r="Z14" s="7" t="n">
        <v>14</v>
      </c>
      <c r="AA14" s="7" t="n">
        <v>2663.75</v>
      </c>
      <c r="AB14" s="7" t="n">
        <v>4</v>
      </c>
      <c r="AC14" s="7" t="n">
        <v>0</v>
      </c>
      <c r="AD14" s="7" t="n">
        <v>17</v>
      </c>
      <c r="AE14" s="7">
        <f>ROUND(AD14*BP14/100,0)*100</f>
        <v/>
      </c>
      <c r="AF14" s="7" t="n">
        <v>0</v>
      </c>
      <c r="AG14" s="7">
        <f>Y14-AE14</f>
        <v/>
      </c>
      <c r="AH14" s="7" t="n">
        <v>1</v>
      </c>
      <c r="AI14" s="7" t="n">
        <v>10117.5</v>
      </c>
      <c r="AJ14" s="7" t="n">
        <v>7</v>
      </c>
      <c r="AK14" s="7" t="n">
        <v>5438.75</v>
      </c>
      <c r="AL14" s="7" t="n">
        <v>8</v>
      </c>
      <c r="AM14" s="7" t="n">
        <v>0</v>
      </c>
      <c r="AN14" s="7" t="n">
        <v>17</v>
      </c>
      <c r="AO14" s="7">
        <f>ROUND(AN14*BP14/100,0)*100</f>
        <v/>
      </c>
      <c r="AP14" s="7" t="n">
        <v>0</v>
      </c>
      <c r="AQ14" s="7">
        <f>AI14-AO14</f>
        <v/>
      </c>
      <c r="AR14" s="7" t="n">
        <v>0</v>
      </c>
      <c r="AS14" s="7" t="n">
        <v>11373.17</v>
      </c>
      <c r="AT14" s="7" t="n">
        <v>9</v>
      </c>
      <c r="AU14" s="7" t="n">
        <v>3408.75</v>
      </c>
      <c r="AV14" s="7" t="n">
        <v>5</v>
      </c>
      <c r="AW14" s="7" t="n">
        <v>0</v>
      </c>
      <c r="AX14" s="7" t="n">
        <v>7</v>
      </c>
      <c r="AY14" s="7">
        <f>ROUND(AX14*BP14/100,0)*100</f>
        <v/>
      </c>
      <c r="AZ14" s="7" t="n">
        <v>0</v>
      </c>
      <c r="BA14" s="7">
        <f>AS14-AY14</f>
        <v/>
      </c>
      <c r="BB14" s="7" t="n">
        <v>0</v>
      </c>
      <c r="BC14" s="6" t="n"/>
      <c r="BD14" s="7">
        <f>SUM(J14,T14,AD14,AN14,AX14)</f>
        <v/>
      </c>
      <c r="BE14" s="7">
        <f>SUM(F14,P14,Z14,AJ14,AT14)</f>
        <v/>
      </c>
      <c r="BF14" s="7">
        <f>SUM(N14,X14,AH14,AR14,BB14)</f>
        <v/>
      </c>
      <c r="BG14" s="7">
        <f>SUM(L14,V14,AF14,AP14,AZ14)</f>
        <v/>
      </c>
      <c r="BH14" s="7">
        <f>SUM(I14,S14,AC14,AM14,AW14)</f>
        <v/>
      </c>
      <c r="BI14" s="7" t="n">
        <v>0</v>
      </c>
      <c r="BJ14" s="7">
        <f>SUM(H14,R14,AB14,AL14,AV14)</f>
        <v/>
      </c>
      <c r="BK14" s="7">
        <f>SUM(K14,U14,AE14,AO14,AY14)</f>
        <v/>
      </c>
      <c r="BL14" s="7">
        <f>SUM(E14,O14,Y14,AI14,AS14)</f>
        <v/>
      </c>
      <c r="BM14" s="7">
        <f>SUM(G14,Q14,AA14,AK14,AU14)</f>
        <v/>
      </c>
      <c r="BN14" s="7" t="n">
        <v>0</v>
      </c>
      <c r="BO14" s="7">
        <f>BL14+BM14+BN14</f>
        <v/>
      </c>
      <c r="BP14" s="7" t="n">
        <v>1322.773731343284</v>
      </c>
      <c r="BQ14" s="7">
        <f>BO14/31*31</f>
        <v/>
      </c>
      <c r="BR14" s="7">
        <f>IFERROR(BL14/BE14,0)</f>
        <v/>
      </c>
    </row>
    <row r="15">
      <c r="A15" s="6" t="n">
        <v>9</v>
      </c>
      <c r="B15" s="6" t="inlineStr">
        <is>
          <t>2026-02-01</t>
        </is>
      </c>
      <c r="C15" s="6" t="inlineStr">
        <is>
          <t>ПТ</t>
        </is>
      </c>
      <c r="D15" s="6" t="inlineStr">
        <is>
          <t>Семынина Нина Денисовна</t>
        </is>
      </c>
      <c r="E15" s="7" t="n">
        <v>17790.8</v>
      </c>
      <c r="F15" s="7" t="n">
        <v>14</v>
      </c>
      <c r="G15" s="7" t="n">
        <v>9886</v>
      </c>
      <c r="H15" s="7" t="n">
        <v>17</v>
      </c>
      <c r="I15" s="7" t="n">
        <v>0</v>
      </c>
      <c r="J15" s="7" t="n">
        <v>18</v>
      </c>
      <c r="K15" s="7">
        <f>ROUND(J15*BP15/100,0)*100</f>
        <v/>
      </c>
      <c r="L15" s="7" t="n">
        <v>0</v>
      </c>
      <c r="M15" s="7">
        <f>E15-K15</f>
        <v/>
      </c>
      <c r="N15" s="7" t="n">
        <v>0</v>
      </c>
      <c r="O15" s="7" t="n">
        <v>29973.96000000001</v>
      </c>
      <c r="P15" s="7" t="n">
        <v>24</v>
      </c>
      <c r="Q15" s="7" t="n">
        <v>8059</v>
      </c>
      <c r="R15" s="7" t="n">
        <v>14</v>
      </c>
      <c r="S15" s="7" t="n">
        <v>0</v>
      </c>
      <c r="T15" s="7" t="n">
        <v>18</v>
      </c>
      <c r="U15" s="7">
        <f>ROUND(T15*BP15/100,0)*100</f>
        <v/>
      </c>
      <c r="V15" s="7" t="n">
        <v>0</v>
      </c>
      <c r="W15" s="7">
        <f>O15-U15</f>
        <v/>
      </c>
      <c r="X15" s="7" t="n">
        <v>0</v>
      </c>
      <c r="Y15" s="7" t="n">
        <v>36682.46000000001</v>
      </c>
      <c r="Z15" s="7" t="n">
        <v>29</v>
      </c>
      <c r="AA15" s="7" t="n">
        <v>10871.33</v>
      </c>
      <c r="AB15" s="7" t="n">
        <v>19</v>
      </c>
      <c r="AC15" s="7" t="n">
        <v>0</v>
      </c>
      <c r="AD15" s="7" t="n">
        <v>18</v>
      </c>
      <c r="AE15" s="7">
        <f>ROUND(AD15*BP15/100,0)*100</f>
        <v/>
      </c>
      <c r="AF15" s="7" t="n">
        <v>0</v>
      </c>
      <c r="AG15" s="7">
        <f>Y15-AE15</f>
        <v/>
      </c>
      <c r="AH15" s="7" t="n">
        <v>0</v>
      </c>
      <c r="AI15" s="7" t="n">
        <v>22957.4</v>
      </c>
      <c r="AJ15" s="7" t="n">
        <v>18</v>
      </c>
      <c r="AK15" s="7" t="n">
        <v>6353.33</v>
      </c>
      <c r="AL15" s="7" t="n">
        <v>11</v>
      </c>
      <c r="AM15" s="7" t="n">
        <v>0</v>
      </c>
      <c r="AN15" s="7" t="n">
        <v>18</v>
      </c>
      <c r="AO15" s="7">
        <f>ROUND(AN15*BP15/100,0)*100</f>
        <v/>
      </c>
      <c r="AP15" s="7" t="n">
        <v>0</v>
      </c>
      <c r="AQ15" s="7">
        <f>AI15-AO15</f>
        <v/>
      </c>
      <c r="AR15" s="7" t="n">
        <v>0</v>
      </c>
      <c r="AS15" s="7" t="n">
        <v>14186.5</v>
      </c>
      <c r="AT15" s="7" t="n">
        <v>11</v>
      </c>
      <c r="AU15" s="7" t="n">
        <v>6551.66</v>
      </c>
      <c r="AV15" s="7" t="n">
        <v>11</v>
      </c>
      <c r="AW15" s="7" t="n">
        <v>0</v>
      </c>
      <c r="AX15" s="7" t="n">
        <v>8</v>
      </c>
      <c r="AY15" s="7">
        <f>ROUND(AX15*BP15/100,0)*100</f>
        <v/>
      </c>
      <c r="AZ15" s="7" t="n">
        <v>0</v>
      </c>
      <c r="BA15" s="7">
        <f>AS15-AY15</f>
        <v/>
      </c>
      <c r="BB15" s="7" t="n">
        <v>0</v>
      </c>
      <c r="BC15" s="6" t="n"/>
      <c r="BD15" s="7">
        <f>SUM(J15,T15,AD15,AN15,AX15)</f>
        <v/>
      </c>
      <c r="BE15" s="7">
        <f>SUM(F15,P15,Z15,AJ15,AT15)</f>
        <v/>
      </c>
      <c r="BF15" s="7">
        <f>SUM(N15,X15,AH15,AR15,BB15)</f>
        <v/>
      </c>
      <c r="BG15" s="7">
        <f>SUM(L15,V15,AF15,AP15,AZ15)</f>
        <v/>
      </c>
      <c r="BH15" s="7">
        <f>SUM(I15,S15,AC15,AM15,AW15)</f>
        <v/>
      </c>
      <c r="BI15" s="7" t="n">
        <v>0</v>
      </c>
      <c r="BJ15" s="7">
        <f>SUM(H15,R15,AB15,AL15,AV15)</f>
        <v/>
      </c>
      <c r="BK15" s="7">
        <f>SUM(K15,U15,AE15,AO15,AY15)</f>
        <v/>
      </c>
      <c r="BL15" s="7">
        <f>SUM(E15,O15,Y15,AI15,AS15)</f>
        <v/>
      </c>
      <c r="BM15" s="7">
        <f>SUM(G15,Q15,AA15,AK15,AU15)</f>
        <v/>
      </c>
      <c r="BN15" s="7" t="n">
        <v>0</v>
      </c>
      <c r="BO15" s="7">
        <f>BL15+BM15+BN15</f>
        <v/>
      </c>
      <c r="BP15" s="7" t="n">
        <v>998.0657142857144</v>
      </c>
      <c r="BQ15" s="7">
        <f>BO15/31*31</f>
        <v/>
      </c>
      <c r="BR15" s="7">
        <f>IFERROR(BL15/BE15,0)</f>
        <v/>
      </c>
    </row>
    <row r="16">
      <c r="A16" s="6" t="n">
        <v>10</v>
      </c>
      <c r="B16" s="6" t="inlineStr">
        <is>
          <t>2026-02-01</t>
        </is>
      </c>
      <c r="C16" s="6" t="inlineStr">
        <is>
          <t>ПТ</t>
        </is>
      </c>
      <c r="D16" s="6" t="inlineStr">
        <is>
          <t>Холмогорова Кристина Ивановна</t>
        </is>
      </c>
      <c r="E16" s="7" t="n">
        <v>23082.5</v>
      </c>
      <c r="F16" s="7" t="n">
        <v>16</v>
      </c>
      <c r="G16" s="7" t="n">
        <v>0</v>
      </c>
      <c r="H16" s="7" t="n">
        <v>0</v>
      </c>
      <c r="I16" s="7" t="n">
        <v>0</v>
      </c>
      <c r="J16" s="7" t="n">
        <v>22</v>
      </c>
      <c r="K16" s="7">
        <f>ROUND(J16*BP16/100,0)*100</f>
        <v/>
      </c>
      <c r="L16" s="7" t="n">
        <v>0</v>
      </c>
      <c r="M16" s="7">
        <f>E16-K16</f>
        <v/>
      </c>
      <c r="N16" s="7" t="n">
        <v>0</v>
      </c>
      <c r="O16" s="7" t="n">
        <v>19678.75</v>
      </c>
      <c r="P16" s="7" t="n">
        <v>14</v>
      </c>
      <c r="Q16" s="7" t="n">
        <v>0</v>
      </c>
      <c r="R16" s="7" t="n">
        <v>0</v>
      </c>
      <c r="S16" s="7" t="n">
        <v>0</v>
      </c>
      <c r="T16" s="7" t="n">
        <v>22</v>
      </c>
      <c r="U16" s="7">
        <f>ROUND(T16*BP16/100,0)*100</f>
        <v/>
      </c>
      <c r="V16" s="7" t="n">
        <v>0</v>
      </c>
      <c r="W16" s="7">
        <f>O16-U16</f>
        <v/>
      </c>
      <c r="X16" s="7" t="n">
        <v>0</v>
      </c>
      <c r="Y16" s="7" t="n">
        <v>19031.25</v>
      </c>
      <c r="Z16" s="7" t="n">
        <v>14</v>
      </c>
      <c r="AA16" s="7" t="n">
        <v>0</v>
      </c>
      <c r="AB16" s="7" t="n">
        <v>0</v>
      </c>
      <c r="AC16" s="7" t="n">
        <v>0</v>
      </c>
      <c r="AD16" s="7" t="n">
        <v>22</v>
      </c>
      <c r="AE16" s="7">
        <f>ROUND(AD16*BP16/100,0)*100</f>
        <v/>
      </c>
      <c r="AF16" s="7" t="n">
        <v>0</v>
      </c>
      <c r="AG16" s="7">
        <f>Y16-AE16</f>
        <v/>
      </c>
      <c r="AH16" s="7" t="n">
        <v>0</v>
      </c>
      <c r="AI16" s="7" t="n">
        <v>33735.5</v>
      </c>
      <c r="AJ16" s="7" t="n">
        <v>24</v>
      </c>
      <c r="AK16" s="7" t="n">
        <v>0</v>
      </c>
      <c r="AL16" s="7" t="n">
        <v>0</v>
      </c>
      <c r="AM16" s="7" t="n">
        <v>0</v>
      </c>
      <c r="AN16" s="7" t="n">
        <v>22</v>
      </c>
      <c r="AO16" s="7">
        <f>ROUND(AN16*BP16/100,0)*100</f>
        <v/>
      </c>
      <c r="AP16" s="7" t="n">
        <v>0</v>
      </c>
      <c r="AQ16" s="7">
        <f>AI16-AO16</f>
        <v/>
      </c>
      <c r="AR16" s="7" t="n">
        <v>2</v>
      </c>
      <c r="AS16" s="7" t="n">
        <v>14687.75</v>
      </c>
      <c r="AT16" s="7" t="n">
        <v>10</v>
      </c>
      <c r="AU16" s="7" t="n">
        <v>0</v>
      </c>
      <c r="AV16" s="7" t="n">
        <v>0</v>
      </c>
      <c r="AW16" s="7" t="n">
        <v>0</v>
      </c>
      <c r="AX16" s="7" t="n">
        <v>9</v>
      </c>
      <c r="AY16" s="7">
        <f>ROUND(AX16*BP16/100,0)*100</f>
        <v/>
      </c>
      <c r="AZ16" s="7" t="n">
        <v>0</v>
      </c>
      <c r="BA16" s="7">
        <f>AS16-AY16</f>
        <v/>
      </c>
      <c r="BB16" s="7" t="n">
        <v>0</v>
      </c>
      <c r="BC16" s="6" t="n"/>
      <c r="BD16" s="7">
        <f>SUM(J16,T16,AD16,AN16,AX16)</f>
        <v/>
      </c>
      <c r="BE16" s="7">
        <f>SUM(F16,P16,Z16,AJ16,AT16)</f>
        <v/>
      </c>
      <c r="BF16" s="7">
        <f>SUM(N16,X16,AH16,AR16,BB16)</f>
        <v/>
      </c>
      <c r="BG16" s="7">
        <f>SUM(L16,V16,AF16,AP16,AZ16)</f>
        <v/>
      </c>
      <c r="BH16" s="7">
        <f>SUM(I16,S16,AC16,AM16,AW16)</f>
        <v/>
      </c>
      <c r="BI16" s="7" t="n">
        <v>0</v>
      </c>
      <c r="BJ16" s="7">
        <f>SUM(H16,R16,AB16,AL16,AV16)</f>
        <v/>
      </c>
      <c r="BK16" s="7">
        <f>SUM(K16,U16,AE16,AO16,AY16)</f>
        <v/>
      </c>
      <c r="BL16" s="7">
        <f>SUM(E16,O16,Y16,AI16,AS16)</f>
        <v/>
      </c>
      <c r="BM16" s="7">
        <f>SUM(G16,Q16,AA16,AK16,AU16)</f>
        <v/>
      </c>
      <c r="BN16" s="7" t="n">
        <v>0</v>
      </c>
      <c r="BO16" s="7">
        <f>BL16+BM16+BN16</f>
        <v/>
      </c>
      <c r="BP16" s="7" t="n">
        <v>1451.441176470588</v>
      </c>
      <c r="BQ16" s="7">
        <f>BO16/31*31</f>
        <v/>
      </c>
      <c r="BR16" s="7">
        <f>IFERROR(BL16/BE16,0)</f>
        <v/>
      </c>
    </row>
    <row r="17">
      <c r="A17" s="8" t="n"/>
      <c r="B17" s="8" t="n"/>
      <c r="C17" s="8" t="n"/>
      <c r="D17" s="8" t="inlineStr">
        <is>
          <t>Итого БАС</t>
        </is>
      </c>
      <c r="E17" s="9">
        <f>SUM(E7:E16)</f>
        <v/>
      </c>
      <c r="F17" s="9">
        <f>SUM(F7:F16)</f>
        <v/>
      </c>
      <c r="G17" s="9">
        <f>SUM(G7:G16)</f>
        <v/>
      </c>
      <c r="H17" s="9">
        <f>SUM(H7:H16)</f>
        <v/>
      </c>
      <c r="I17" s="9">
        <f>SUM(I7:I16)</f>
        <v/>
      </c>
      <c r="J17" s="9">
        <f>SUM(J7:J16)</f>
        <v/>
      </c>
      <c r="K17" s="9">
        <f>SUM(K7:K16)</f>
        <v/>
      </c>
      <c r="L17" s="9">
        <f>SUM(L7:L16)</f>
        <v/>
      </c>
      <c r="M17" s="9">
        <f>SUM(M7:M16)</f>
        <v/>
      </c>
      <c r="N17" s="9">
        <f>SUM(N7:N16)</f>
        <v/>
      </c>
      <c r="O17" s="9">
        <f>SUM(O7:O16)</f>
        <v/>
      </c>
      <c r="P17" s="9">
        <f>SUM(P7:P16)</f>
        <v/>
      </c>
      <c r="Q17" s="9">
        <f>SUM(Q7:Q16)</f>
        <v/>
      </c>
      <c r="R17" s="9">
        <f>SUM(R7:R16)</f>
        <v/>
      </c>
      <c r="S17" s="9">
        <f>SUM(S7:S16)</f>
        <v/>
      </c>
      <c r="T17" s="9">
        <f>SUM(T7:T16)</f>
        <v/>
      </c>
      <c r="U17" s="9">
        <f>SUM(U7:U16)</f>
        <v/>
      </c>
      <c r="V17" s="9">
        <f>SUM(V7:V16)</f>
        <v/>
      </c>
      <c r="W17" s="9">
        <f>SUM(W7:W16)</f>
        <v/>
      </c>
      <c r="X17" s="9">
        <f>SUM(X7:X16)</f>
        <v/>
      </c>
      <c r="Y17" s="9">
        <f>SUM(Y7:Y16)</f>
        <v/>
      </c>
      <c r="Z17" s="9">
        <f>SUM(Z7:Z16)</f>
        <v/>
      </c>
      <c r="AA17" s="9">
        <f>SUM(AA7:AA16)</f>
        <v/>
      </c>
      <c r="AB17" s="9">
        <f>SUM(AB7:AB16)</f>
        <v/>
      </c>
      <c r="AC17" s="9">
        <f>SUM(AC7:AC16)</f>
        <v/>
      </c>
      <c r="AD17" s="9">
        <f>SUM(AD7:AD16)</f>
        <v/>
      </c>
      <c r="AE17" s="9">
        <f>SUM(AE7:AE16)</f>
        <v/>
      </c>
      <c r="AF17" s="9">
        <f>SUM(AF7:AF16)</f>
        <v/>
      </c>
      <c r="AG17" s="9">
        <f>SUM(AG7:AG16)</f>
        <v/>
      </c>
      <c r="AH17" s="9">
        <f>SUM(AH7:AH16)</f>
        <v/>
      </c>
      <c r="AI17" s="9">
        <f>SUM(AI7:AI16)</f>
        <v/>
      </c>
      <c r="AJ17" s="9">
        <f>SUM(AJ7:AJ16)</f>
        <v/>
      </c>
      <c r="AK17" s="9">
        <f>SUM(AK7:AK16)</f>
        <v/>
      </c>
      <c r="AL17" s="9">
        <f>SUM(AL7:AL16)</f>
        <v/>
      </c>
      <c r="AM17" s="9">
        <f>SUM(AM7:AM16)</f>
        <v/>
      </c>
      <c r="AN17" s="9">
        <f>SUM(AN7:AN16)</f>
        <v/>
      </c>
      <c r="AO17" s="9">
        <f>SUM(AO7:AO16)</f>
        <v/>
      </c>
      <c r="AP17" s="9">
        <f>SUM(AP7:AP16)</f>
        <v/>
      </c>
      <c r="AQ17" s="9">
        <f>SUM(AQ7:AQ16)</f>
        <v/>
      </c>
      <c r="AR17" s="9">
        <f>SUM(AR7:AR16)</f>
        <v/>
      </c>
      <c r="AS17" s="9">
        <f>SUM(AS7:AS16)</f>
        <v/>
      </c>
      <c r="AT17" s="9">
        <f>SUM(AT7:AT16)</f>
        <v/>
      </c>
      <c r="AU17" s="9">
        <f>SUM(AU7:AU16)</f>
        <v/>
      </c>
      <c r="AV17" s="9">
        <f>SUM(AV7:AV16)</f>
        <v/>
      </c>
      <c r="AW17" s="9">
        <f>SUM(AW7:AW16)</f>
        <v/>
      </c>
      <c r="AX17" s="9">
        <f>SUM(AX7:AX16)</f>
        <v/>
      </c>
      <c r="AY17" s="9">
        <f>SUM(AY7:AY16)</f>
        <v/>
      </c>
      <c r="AZ17" s="9">
        <f>SUM(AZ7:AZ16)</f>
        <v/>
      </c>
      <c r="BA17" s="9">
        <f>SUM(BA7:BA16)</f>
        <v/>
      </c>
      <c r="BB17" s="9">
        <f>SUM(BB7:BB16)</f>
        <v/>
      </c>
      <c r="BC17" s="9">
        <f>SUM(BC7:BC16)</f>
        <v/>
      </c>
      <c r="BD17" s="9">
        <f>SUM(BD7:BD16)</f>
        <v/>
      </c>
      <c r="BE17" s="9">
        <f>SUM(BE7:BE16)</f>
        <v/>
      </c>
      <c r="BF17" s="9">
        <f>SUM(BF7:BF16)</f>
        <v/>
      </c>
      <c r="BG17" s="9">
        <f>SUM(BG7:BG16)</f>
        <v/>
      </c>
      <c r="BH17" s="9">
        <f>SUM(BH7:BH16)</f>
        <v/>
      </c>
      <c r="BI17" s="9">
        <f>SUM(BI7:BI16)</f>
        <v/>
      </c>
      <c r="BJ17" s="9">
        <f>SUM(BJ7:BJ16)</f>
        <v/>
      </c>
      <c r="BK17" s="9">
        <f>SUM(BK7:BK16)</f>
        <v/>
      </c>
      <c r="BL17" s="9">
        <f>SUM(BL7:BL16)</f>
        <v/>
      </c>
      <c r="BM17" s="9">
        <f>SUM(BM7:BM16)</f>
        <v/>
      </c>
      <c r="BN17" s="9">
        <f>SUM(BN7:BN16)</f>
        <v/>
      </c>
      <c r="BO17" s="9">
        <f>SUM(BO7:BO16)</f>
        <v/>
      </c>
      <c r="BP17" s="9">
        <f>IFERROR(BK17/BD17,0)</f>
        <v/>
      </c>
      <c r="BQ17" s="9">
        <f>BO17/31*31</f>
        <v/>
      </c>
      <c r="BR17" s="9">
        <f>IFERROR(BL17/BE17,0)</f>
        <v/>
      </c>
    </row>
    <row r="19">
      <c r="A19" s="5" t="n"/>
      <c r="B19" s="5" t="n"/>
      <c r="C19" s="5" t="n"/>
      <c r="D19" s="5" t="inlineStr">
        <is>
          <t>ТРЕНАЖЕРНЫЙ ЗАЛ</t>
        </is>
      </c>
      <c r="E19" s="5" t="n"/>
      <c r="F19" s="5" t="n"/>
      <c r="G19" s="5" t="n"/>
      <c r="H19" s="5" t="n"/>
      <c r="I19" s="5" t="n"/>
      <c r="J19" s="5" t="n"/>
      <c r="K19" s="5" t="n"/>
      <c r="L19" s="5" t="n"/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  <c r="AC19" s="5" t="n"/>
      <c r="AD19" s="5" t="n"/>
      <c r="AE19" s="5" t="n"/>
      <c r="AF19" s="5" t="n"/>
      <c r="AG19" s="5" t="n"/>
      <c r="AH19" s="5" t="n"/>
      <c r="AI19" s="5" t="n"/>
      <c r="AJ19" s="5" t="n"/>
      <c r="AK19" s="5" t="n"/>
      <c r="AL19" s="5" t="n"/>
      <c r="AM19" s="5" t="n"/>
      <c r="AN19" s="5" t="n"/>
      <c r="AO19" s="5" t="n"/>
      <c r="AP19" s="5" t="n"/>
      <c r="AQ19" s="5" t="n"/>
      <c r="AR19" s="5" t="n"/>
      <c r="AS19" s="5" t="n"/>
      <c r="AT19" s="5" t="n"/>
      <c r="AU19" s="5" t="n"/>
      <c r="AV19" s="5" t="n"/>
      <c r="AW19" s="5" t="n"/>
      <c r="AX19" s="5" t="n"/>
      <c r="AY19" s="5" t="n"/>
      <c r="AZ19" s="5" t="n"/>
      <c r="BA19" s="5" t="n"/>
      <c r="BB19" s="5" t="n"/>
      <c r="BC19" s="5" t="n"/>
      <c r="BD19" s="5" t="n"/>
      <c r="BE19" s="5" t="n"/>
      <c r="BF19" s="5" t="n"/>
      <c r="BG19" s="5" t="n"/>
      <c r="BH19" s="5" t="n"/>
      <c r="BI19" s="5" t="n"/>
      <c r="BJ19" s="5" t="n"/>
      <c r="BK19" s="5" t="n"/>
      <c r="BL19" s="5" t="n"/>
      <c r="BM19" s="5" t="n"/>
      <c r="BN19" s="5" t="n"/>
      <c r="BO19" s="5" t="n"/>
      <c r="BP19" s="5" t="n"/>
      <c r="BQ19" s="5" t="n"/>
      <c r="BR19" s="5" t="n"/>
    </row>
    <row r="20">
      <c r="A20" s="4" t="inlineStr">
        <is>
          <t>№</t>
        </is>
      </c>
      <c r="B20" s="4" t="inlineStr">
        <is>
          <t>Дата начала</t>
        </is>
      </c>
      <c r="C20" s="4" t="inlineStr">
        <is>
          <t>Статус</t>
        </is>
      </c>
      <c r="D20" s="4" t="inlineStr">
        <is>
          <t>ФИО</t>
        </is>
      </c>
      <c r="E20" s="4" t="inlineStr">
        <is>
          <t>Факт $ из 1С</t>
        </is>
      </c>
      <c r="F20" s="4" t="inlineStr">
        <is>
          <t>Факт ПТ</t>
        </is>
      </c>
      <c r="G20" s="4" t="inlineStr">
        <is>
          <t>Факт $ МГ/секции</t>
        </is>
      </c>
      <c r="H20" s="4" t="inlineStr">
        <is>
          <t>Факт МГ/секции</t>
        </is>
      </c>
      <c r="I20" s="4" t="inlineStr">
        <is>
          <t>Факт ВПТ</t>
        </is>
      </c>
      <c r="J20" s="4" t="inlineStr">
        <is>
          <t>Тех. задание ПТ</t>
        </is>
      </c>
      <c r="K20" s="4" t="inlineStr">
        <is>
          <t>Тех задание $</t>
        </is>
      </c>
      <c r="L20" s="4" t="inlineStr">
        <is>
          <t>Тех. задание ВПТ</t>
        </is>
      </c>
      <c r="M20" s="4" t="inlineStr">
        <is>
          <t>Разница ПТ $</t>
        </is>
      </c>
      <c r="N20" s="4" t="inlineStr">
        <is>
          <t>Факт СПЛИТ</t>
        </is>
      </c>
      <c r="O20" s="4" t="inlineStr">
        <is>
          <t>Факт $ из 1С</t>
        </is>
      </c>
      <c r="P20" s="4" t="inlineStr">
        <is>
          <t>Факт ПТ</t>
        </is>
      </c>
      <c r="Q20" s="4" t="inlineStr">
        <is>
          <t>Факт $ МГ/секции</t>
        </is>
      </c>
      <c r="R20" s="4" t="inlineStr">
        <is>
          <t>Факт МГ/секции</t>
        </is>
      </c>
      <c r="S20" s="4" t="inlineStr">
        <is>
          <t>Факт ВПТ</t>
        </is>
      </c>
      <c r="T20" s="4" t="inlineStr">
        <is>
          <t>Тех. задание ПТ</t>
        </is>
      </c>
      <c r="U20" s="4" t="inlineStr">
        <is>
          <t>Тех задание $</t>
        </is>
      </c>
      <c r="V20" s="4" t="inlineStr">
        <is>
          <t>Тех. задание ВПТ</t>
        </is>
      </c>
      <c r="W20" s="4" t="inlineStr">
        <is>
          <t>Разница ПТ $</t>
        </is>
      </c>
      <c r="X20" s="4" t="inlineStr">
        <is>
          <t>Факт СПЛИТ</t>
        </is>
      </c>
      <c r="Y20" s="4" t="inlineStr">
        <is>
          <t>Факт $ из 1С</t>
        </is>
      </c>
      <c r="Z20" s="4" t="inlineStr">
        <is>
          <t>Факт ПТ</t>
        </is>
      </c>
      <c r="AA20" s="4" t="inlineStr">
        <is>
          <t>Факт $ МГ/секции</t>
        </is>
      </c>
      <c r="AB20" s="4" t="inlineStr">
        <is>
          <t>Факт МГ/секции</t>
        </is>
      </c>
      <c r="AC20" s="4" t="inlineStr">
        <is>
          <t>Факт ВПТ</t>
        </is>
      </c>
      <c r="AD20" s="4" t="inlineStr">
        <is>
          <t>Тех. задание ПТ</t>
        </is>
      </c>
      <c r="AE20" s="4" t="inlineStr">
        <is>
          <t>Тех задание $</t>
        </is>
      </c>
      <c r="AF20" s="4" t="inlineStr">
        <is>
          <t>Тех. задание ВПТ</t>
        </is>
      </c>
      <c r="AG20" s="4" t="inlineStr">
        <is>
          <t>Разница ПТ $</t>
        </is>
      </c>
      <c r="AH20" s="4" t="inlineStr">
        <is>
          <t>Факт СПЛИТ</t>
        </is>
      </c>
      <c r="AI20" s="4" t="inlineStr">
        <is>
          <t>Факт $ из 1С</t>
        </is>
      </c>
      <c r="AJ20" s="4" t="inlineStr">
        <is>
          <t>Факт ПТ</t>
        </is>
      </c>
      <c r="AK20" s="4" t="inlineStr">
        <is>
          <t>Факт $ МГ/секции</t>
        </is>
      </c>
      <c r="AL20" s="4" t="inlineStr">
        <is>
          <t>Факт МГ/секции</t>
        </is>
      </c>
      <c r="AM20" s="4" t="inlineStr">
        <is>
          <t>Факт ВПТ</t>
        </is>
      </c>
      <c r="AN20" s="4" t="inlineStr">
        <is>
          <t>Тех. задание ПТ</t>
        </is>
      </c>
      <c r="AO20" s="4" t="inlineStr">
        <is>
          <t>Тех задание $</t>
        </is>
      </c>
      <c r="AP20" s="4" t="inlineStr">
        <is>
          <t>Тех. задание ВПТ</t>
        </is>
      </c>
      <c r="AQ20" s="4" t="inlineStr">
        <is>
          <t>Разница ПТ $</t>
        </is>
      </c>
      <c r="AR20" s="4" t="inlineStr">
        <is>
          <t>Факт СПЛИТ</t>
        </is>
      </c>
      <c r="AS20" s="4" t="inlineStr">
        <is>
          <t>Факт $ из 1С</t>
        </is>
      </c>
      <c r="AT20" s="4" t="inlineStr">
        <is>
          <t>Факт ПТ</t>
        </is>
      </c>
      <c r="AU20" s="4" t="inlineStr">
        <is>
          <t>Факт $ МГ/секции</t>
        </is>
      </c>
      <c r="AV20" s="4" t="inlineStr">
        <is>
          <t>Факт МГ/секции</t>
        </is>
      </c>
      <c r="AW20" s="4" t="inlineStr">
        <is>
          <t>Факт ВПТ</t>
        </is>
      </c>
      <c r="AX20" s="4" t="inlineStr">
        <is>
          <t>Тех. задание ПТ</t>
        </is>
      </c>
      <c r="AY20" s="4" t="inlineStr">
        <is>
          <t>Тех задание $</t>
        </is>
      </c>
      <c r="AZ20" s="4" t="inlineStr">
        <is>
          <t>Тех. задание ВПТ</t>
        </is>
      </c>
      <c r="BA20" s="4" t="inlineStr">
        <is>
          <t>Разница ПТ $</t>
        </is>
      </c>
      <c r="BB20" s="4" t="inlineStr">
        <is>
          <t>Факт СПЛИТ</t>
        </is>
      </c>
      <c r="BC20" s="4" t="inlineStr"/>
      <c r="BD20" s="4" t="inlineStr">
        <is>
          <t>Тех. задание ПТ</t>
        </is>
      </c>
      <c r="BE20" s="4" t="inlineStr">
        <is>
          <t>Факт ПТ</t>
        </is>
      </c>
      <c r="BF20" s="4" t="inlineStr">
        <is>
          <t>Факт СПЛИТ</t>
        </is>
      </c>
      <c r="BG20" s="4" t="inlineStr">
        <is>
          <t>Тех. задание ВПТ</t>
        </is>
      </c>
      <c r="BH20" s="4" t="inlineStr">
        <is>
          <t>Факт ВПТ</t>
        </is>
      </c>
      <c r="BI20" s="4" t="inlineStr">
        <is>
          <t>Тех. задание</t>
        </is>
      </c>
      <c r="BJ20" s="4" t="inlineStr">
        <is>
          <t>Факт</t>
        </is>
      </c>
      <c r="BK20" s="4" t="inlineStr">
        <is>
          <t>Тех задание $</t>
        </is>
      </c>
      <c r="BL20" s="4" t="inlineStr">
        <is>
          <t>Факт ПТ 1С $</t>
        </is>
      </c>
      <c r="BM20" s="4" t="inlineStr">
        <is>
          <t>Факт МГ/секции 1С $</t>
        </is>
      </c>
      <c r="BN20" s="4" t="inlineStr">
        <is>
          <t>Прочие услуги $</t>
        </is>
      </c>
      <c r="BO20" s="4" t="inlineStr">
        <is>
          <t>Факт общий $</t>
        </is>
      </c>
      <c r="BP20" s="4" t="inlineStr">
        <is>
          <t>Средняя стоимость ПТ прошлого месяца $</t>
        </is>
      </c>
      <c r="BQ20" s="4" t="inlineStr">
        <is>
          <t>Ранрейт $</t>
        </is>
      </c>
      <c r="BR20" s="4" t="inlineStr">
        <is>
          <t>Средняя стоимость ПТ на новый месяц</t>
        </is>
      </c>
    </row>
    <row r="21">
      <c r="A21" s="6" t="n">
        <v>11</v>
      </c>
      <c r="B21" s="6" t="inlineStr">
        <is>
          <t>2026-02-01</t>
        </is>
      </c>
      <c r="C21" s="6" t="inlineStr">
        <is>
          <t>ПТ</t>
        </is>
      </c>
      <c r="D21" s="6" t="inlineStr">
        <is>
          <t>Борисова Маргарита Петровна</t>
        </is>
      </c>
      <c r="E21" s="7" t="n">
        <v>1125</v>
      </c>
      <c r="F21" s="7" t="n">
        <v>1</v>
      </c>
      <c r="G21" s="7" t="n">
        <v>0</v>
      </c>
      <c r="H21" s="7" t="n">
        <v>0</v>
      </c>
      <c r="I21" s="7" t="n">
        <v>4</v>
      </c>
      <c r="J21" s="7" t="n">
        <v>5</v>
      </c>
      <c r="K21" s="7">
        <f>ROUND(J21*BP21/100,0)*100</f>
        <v/>
      </c>
      <c r="L21" s="7" t="n">
        <v>0</v>
      </c>
      <c r="M21" s="7">
        <f>E21-K21</f>
        <v/>
      </c>
      <c r="N21" s="7" t="n">
        <v>1</v>
      </c>
      <c r="O21" s="7" t="n">
        <v>4525</v>
      </c>
      <c r="P21" s="7" t="n">
        <v>4</v>
      </c>
      <c r="Q21" s="7" t="n">
        <v>0</v>
      </c>
      <c r="R21" s="7" t="n">
        <v>0</v>
      </c>
      <c r="S21" s="7" t="n">
        <v>4</v>
      </c>
      <c r="T21" s="7" t="n">
        <v>5</v>
      </c>
      <c r="U21" s="7">
        <f>ROUND(T21*BP21/100,0)*100</f>
        <v/>
      </c>
      <c r="V21" s="7" t="n">
        <v>0</v>
      </c>
      <c r="W21" s="7">
        <f>O21-U21</f>
        <v/>
      </c>
      <c r="X21" s="7" t="n">
        <v>0</v>
      </c>
      <c r="Y21" s="7" t="n">
        <v>9285</v>
      </c>
      <c r="Z21" s="7" t="n">
        <v>8</v>
      </c>
      <c r="AA21" s="7" t="n">
        <v>0</v>
      </c>
      <c r="AB21" s="7" t="n">
        <v>0</v>
      </c>
      <c r="AC21" s="7" t="n">
        <v>8</v>
      </c>
      <c r="AD21" s="7" t="n">
        <v>5</v>
      </c>
      <c r="AE21" s="7">
        <f>ROUND(AD21*BP21/100,0)*100</f>
        <v/>
      </c>
      <c r="AF21" s="7" t="n">
        <v>0</v>
      </c>
      <c r="AG21" s="7">
        <f>Y21-AE21</f>
        <v/>
      </c>
      <c r="AH21" s="7" t="n">
        <v>0</v>
      </c>
      <c r="AI21" s="7" t="n">
        <v>8652.5</v>
      </c>
      <c r="AJ21" s="7" t="n">
        <v>8</v>
      </c>
      <c r="AK21" s="7" t="n">
        <v>0</v>
      </c>
      <c r="AL21" s="7" t="n">
        <v>0</v>
      </c>
      <c r="AM21" s="7" t="n">
        <v>7</v>
      </c>
      <c r="AN21" s="7" t="n">
        <v>5</v>
      </c>
      <c r="AO21" s="7">
        <f>ROUND(AN21*BP21/100,0)*100</f>
        <v/>
      </c>
      <c r="AP21" s="7" t="n">
        <v>0</v>
      </c>
      <c r="AQ21" s="7">
        <f>AI21-AO21</f>
        <v/>
      </c>
      <c r="AR21" s="7" t="n">
        <v>3</v>
      </c>
      <c r="AS21" s="7" t="n">
        <v>6885.5</v>
      </c>
      <c r="AT21" s="7" t="n">
        <v>6</v>
      </c>
      <c r="AU21" s="7" t="n">
        <v>0</v>
      </c>
      <c r="AV21" s="7" t="n">
        <v>0</v>
      </c>
      <c r="AW21" s="7" t="n">
        <v>1</v>
      </c>
      <c r="AX21" s="7" t="n">
        <v>2</v>
      </c>
      <c r="AY21" s="7">
        <f>ROUND(AX21*BP21/100,0)*100</f>
        <v/>
      </c>
      <c r="AZ21" s="7" t="n">
        <v>0</v>
      </c>
      <c r="BA21" s="7">
        <f>AS21-AY21</f>
        <v/>
      </c>
      <c r="BB21" s="7" t="n">
        <v>0</v>
      </c>
      <c r="BC21" s="6" t="n"/>
      <c r="BD21" s="7">
        <f>SUM(J21,T21,AD21,AN21,AX21)</f>
        <v/>
      </c>
      <c r="BE21" s="7">
        <f>SUM(F21,P21,Z21,AJ21,AT21)</f>
        <v/>
      </c>
      <c r="BF21" s="7">
        <f>SUM(N21,X21,AH21,AR21,BB21)</f>
        <v/>
      </c>
      <c r="BG21" s="7">
        <f>SUM(L21,V21,AF21,AP21,AZ21)</f>
        <v/>
      </c>
      <c r="BH21" s="7">
        <f>SUM(I21,S21,AC21,AM21,AW21)</f>
        <v/>
      </c>
      <c r="BI21" s="7" t="n">
        <v>0</v>
      </c>
      <c r="BJ21" s="7">
        <f>SUM(H21,R21,AB21,AL21,AV21)</f>
        <v/>
      </c>
      <c r="BK21" s="7">
        <f>SUM(K21,U21,AE21,AO21,AY21)</f>
        <v/>
      </c>
      <c r="BL21" s="7">
        <f>SUM(E21,O21,Y21,AI21,AS21)</f>
        <v/>
      </c>
      <c r="BM21" s="7">
        <f>SUM(G21,Q21,AA21,AK21,AU21)</f>
        <v/>
      </c>
      <c r="BN21" s="7" t="n">
        <v>0</v>
      </c>
      <c r="BO21" s="7">
        <f>BL21+BM21+BN21</f>
        <v/>
      </c>
      <c r="BP21" s="7" t="n">
        <v>277.7777777777778</v>
      </c>
      <c r="BQ21" s="7">
        <f>BO21/31*31</f>
        <v/>
      </c>
      <c r="BR21" s="7">
        <f>IFERROR(BL21/BE21,0)</f>
        <v/>
      </c>
    </row>
    <row r="22">
      <c r="A22" s="6" t="n">
        <v>12</v>
      </c>
      <c r="B22" s="6" t="inlineStr">
        <is>
          <t>2026-02-01</t>
        </is>
      </c>
      <c r="C22" s="6" t="inlineStr">
        <is>
          <t>ПТ</t>
        </is>
      </c>
      <c r="D22" s="6" t="inlineStr">
        <is>
          <t>Воробьев Владислав Викторович</t>
        </is>
      </c>
      <c r="E22" s="7" t="n">
        <v>20453.4</v>
      </c>
      <c r="F22" s="7" t="n">
        <v>18</v>
      </c>
      <c r="G22" s="7" t="n">
        <v>0</v>
      </c>
      <c r="H22" s="7" t="n">
        <v>0</v>
      </c>
      <c r="I22" s="7" t="n">
        <v>0</v>
      </c>
      <c r="J22" s="7" t="n">
        <v>26</v>
      </c>
      <c r="K22" s="7">
        <f>ROUND(J22*BP22/100,0)*100</f>
        <v/>
      </c>
      <c r="L22" s="7" t="n">
        <v>0</v>
      </c>
      <c r="M22" s="7">
        <f>E22-K22</f>
        <v/>
      </c>
      <c r="N22" s="7" t="n">
        <v>0</v>
      </c>
      <c r="O22" s="7" t="n">
        <v>25966.6</v>
      </c>
      <c r="P22" s="7" t="n">
        <v>23</v>
      </c>
      <c r="Q22" s="7" t="n">
        <v>0</v>
      </c>
      <c r="R22" s="7" t="n">
        <v>0</v>
      </c>
      <c r="S22" s="7" t="n">
        <v>0</v>
      </c>
      <c r="T22" s="7" t="n">
        <v>26</v>
      </c>
      <c r="U22" s="7">
        <f>ROUND(T22*BP22/100,0)*100</f>
        <v/>
      </c>
      <c r="V22" s="7" t="n">
        <v>0</v>
      </c>
      <c r="W22" s="7">
        <f>O22-U22</f>
        <v/>
      </c>
      <c r="X22" s="7" t="n">
        <v>0</v>
      </c>
      <c r="Y22" s="7" t="n">
        <v>18870.9</v>
      </c>
      <c r="Z22" s="7" t="n">
        <v>18</v>
      </c>
      <c r="AA22" s="7" t="n">
        <v>0</v>
      </c>
      <c r="AB22" s="7" t="n">
        <v>0</v>
      </c>
      <c r="AC22" s="7" t="n">
        <v>0</v>
      </c>
      <c r="AD22" s="7" t="n">
        <v>26</v>
      </c>
      <c r="AE22" s="7">
        <f>ROUND(AD22*BP22/100,0)*100</f>
        <v/>
      </c>
      <c r="AF22" s="7" t="n">
        <v>0</v>
      </c>
      <c r="AG22" s="7">
        <f>Y22-AE22</f>
        <v/>
      </c>
      <c r="AH22" s="7" t="n">
        <v>0</v>
      </c>
      <c r="AI22" s="7" t="n">
        <v>26826.9</v>
      </c>
      <c r="AJ22" s="7" t="n">
        <v>25</v>
      </c>
      <c r="AK22" s="7" t="n">
        <v>0</v>
      </c>
      <c r="AL22" s="7" t="n">
        <v>0</v>
      </c>
      <c r="AM22" s="7" t="n">
        <v>0</v>
      </c>
      <c r="AN22" s="7" t="n">
        <v>26</v>
      </c>
      <c r="AO22" s="7">
        <f>ROUND(AN22*BP22/100,0)*100</f>
        <v/>
      </c>
      <c r="AP22" s="7" t="n">
        <v>0</v>
      </c>
      <c r="AQ22" s="7">
        <f>AI22-AO22</f>
        <v/>
      </c>
      <c r="AR22" s="7" t="n">
        <v>0</v>
      </c>
      <c r="AS22" s="7" t="n">
        <v>11543.6</v>
      </c>
      <c r="AT22" s="7" t="n">
        <v>11</v>
      </c>
      <c r="AU22" s="7" t="n">
        <v>0</v>
      </c>
      <c r="AV22" s="7" t="n">
        <v>0</v>
      </c>
      <c r="AW22" s="7" t="n">
        <v>0</v>
      </c>
      <c r="AX22" s="7" t="n">
        <v>11</v>
      </c>
      <c r="AY22" s="7">
        <f>ROUND(AX22*BP22/100,0)*100</f>
        <v/>
      </c>
      <c r="AZ22" s="7" t="n">
        <v>0</v>
      </c>
      <c r="BA22" s="7">
        <f>AS22-AY22</f>
        <v/>
      </c>
      <c r="BB22" s="7" t="n">
        <v>0</v>
      </c>
      <c r="BC22" s="6" t="n"/>
      <c r="BD22" s="7">
        <f>SUM(J22,T22,AD22,AN22,AX22)</f>
        <v/>
      </c>
      <c r="BE22" s="7">
        <f>SUM(F22,P22,Z22,AJ22,AT22)</f>
        <v/>
      </c>
      <c r="BF22" s="7">
        <f>SUM(N22,X22,AH22,AR22,BB22)</f>
        <v/>
      </c>
      <c r="BG22" s="7">
        <f>SUM(L22,V22,AF22,AP22,AZ22)</f>
        <v/>
      </c>
      <c r="BH22" s="7">
        <f>SUM(I22,S22,AC22,AM22,AW22)</f>
        <v/>
      </c>
      <c r="BI22" s="7" t="n">
        <v>0</v>
      </c>
      <c r="BJ22" s="7">
        <f>SUM(H22,R22,AB22,AL22,AV22)</f>
        <v/>
      </c>
      <c r="BK22" s="7">
        <f>SUM(K22,U22,AE22,AO22,AY22)</f>
        <v/>
      </c>
      <c r="BL22" s="7">
        <f>SUM(E22,O22,Y22,AI22,AS22)</f>
        <v/>
      </c>
      <c r="BM22" s="7">
        <f>SUM(G22,Q22,AA22,AK22,AU22)</f>
        <v/>
      </c>
      <c r="BN22" s="7" t="n">
        <v>0</v>
      </c>
      <c r="BO22" s="7">
        <f>BL22+BM22+BN22</f>
        <v/>
      </c>
      <c r="BP22" s="7" t="n">
        <v>1042.791836734694</v>
      </c>
      <c r="BQ22" s="7">
        <f>BO22/31*31</f>
        <v/>
      </c>
      <c r="BR22" s="7">
        <f>IFERROR(BL22/BE22,0)</f>
        <v/>
      </c>
    </row>
    <row r="23">
      <c r="A23" s="6" t="n">
        <v>13</v>
      </c>
      <c r="B23" s="6" t="inlineStr">
        <is>
          <t>2026-02-01</t>
        </is>
      </c>
      <c r="C23" s="6" t="inlineStr">
        <is>
          <t>ПТ</t>
        </is>
      </c>
      <c r="D23" s="6" t="inlineStr">
        <is>
          <t>Глухова Дарья Алексеевна</t>
        </is>
      </c>
      <c r="E23" s="7" t="n">
        <v>14148.84</v>
      </c>
      <c r="F23" s="7" t="n">
        <v>15</v>
      </c>
      <c r="G23" s="7" t="n">
        <v>0</v>
      </c>
      <c r="H23" s="7" t="n">
        <v>0</v>
      </c>
      <c r="I23" s="7" t="n">
        <v>0</v>
      </c>
      <c r="J23" s="7" t="n">
        <v>20</v>
      </c>
      <c r="K23" s="7">
        <f>ROUND(J23*BP23/100,0)*100</f>
        <v/>
      </c>
      <c r="L23" s="7" t="n">
        <v>0</v>
      </c>
      <c r="M23" s="7">
        <f>E23-K23</f>
        <v/>
      </c>
      <c r="N23" s="7" t="n">
        <v>2</v>
      </c>
      <c r="O23" s="7" t="n">
        <v>8689.17</v>
      </c>
      <c r="P23" s="7" t="n">
        <v>8</v>
      </c>
      <c r="Q23" s="7" t="n">
        <v>0</v>
      </c>
      <c r="R23" s="7" t="n">
        <v>0</v>
      </c>
      <c r="S23" s="7" t="n">
        <v>0</v>
      </c>
      <c r="T23" s="7" t="n">
        <v>20</v>
      </c>
      <c r="U23" s="7">
        <f>ROUND(T23*BP23/100,0)*100</f>
        <v/>
      </c>
      <c r="V23" s="7" t="n">
        <v>0</v>
      </c>
      <c r="W23" s="7">
        <f>O23-U23</f>
        <v/>
      </c>
      <c r="X23" s="7" t="n">
        <v>2</v>
      </c>
      <c r="Y23" s="7" t="n">
        <v>8830.84</v>
      </c>
      <c r="Z23" s="7" t="n">
        <v>8</v>
      </c>
      <c r="AA23" s="7" t="n">
        <v>0</v>
      </c>
      <c r="AB23" s="7" t="n">
        <v>0</v>
      </c>
      <c r="AC23" s="7" t="n">
        <v>0</v>
      </c>
      <c r="AD23" s="7" t="n">
        <v>20</v>
      </c>
      <c r="AE23" s="7">
        <f>ROUND(AD23*BP23/100,0)*100</f>
        <v/>
      </c>
      <c r="AF23" s="7" t="n">
        <v>0</v>
      </c>
      <c r="AG23" s="7">
        <f>Y23-AE23</f>
        <v/>
      </c>
      <c r="AH23" s="7" t="n">
        <v>2</v>
      </c>
      <c r="AI23" s="7" t="n">
        <v>20701.66</v>
      </c>
      <c r="AJ23" s="7" t="n">
        <v>19</v>
      </c>
      <c r="AK23" s="7" t="n">
        <v>0</v>
      </c>
      <c r="AL23" s="7" t="n">
        <v>0</v>
      </c>
      <c r="AM23" s="7" t="n">
        <v>0</v>
      </c>
      <c r="AN23" s="7" t="n">
        <v>20</v>
      </c>
      <c r="AO23" s="7">
        <f>ROUND(AN23*BP23/100,0)*100</f>
        <v/>
      </c>
      <c r="AP23" s="7" t="n">
        <v>0</v>
      </c>
      <c r="AQ23" s="7">
        <f>AI23-AO23</f>
        <v/>
      </c>
      <c r="AR23" s="7" t="n">
        <v>2</v>
      </c>
      <c r="AS23" s="7" t="n">
        <v>4464.16</v>
      </c>
      <c r="AT23" s="7" t="n">
        <v>5</v>
      </c>
      <c r="AU23" s="7" t="n">
        <v>0</v>
      </c>
      <c r="AV23" s="7" t="n">
        <v>0</v>
      </c>
      <c r="AW23" s="7" t="n">
        <v>0</v>
      </c>
      <c r="AX23" s="7" t="n">
        <v>9</v>
      </c>
      <c r="AY23" s="7">
        <f>ROUND(AX23*BP23/100,0)*100</f>
        <v/>
      </c>
      <c r="AZ23" s="7" t="n">
        <v>0</v>
      </c>
      <c r="BA23" s="7">
        <f>AS23-AY23</f>
        <v/>
      </c>
      <c r="BB23" s="7" t="n">
        <v>1</v>
      </c>
      <c r="BC23" s="6" t="n"/>
      <c r="BD23" s="7">
        <f>SUM(J23,T23,AD23,AN23,AX23)</f>
        <v/>
      </c>
      <c r="BE23" s="7">
        <f>SUM(F23,P23,Z23,AJ23,AT23)</f>
        <v/>
      </c>
      <c r="BF23" s="7">
        <f>SUM(N23,X23,AH23,AR23,BB23)</f>
        <v/>
      </c>
      <c r="BG23" s="7">
        <f>SUM(L23,V23,AF23,AP23,AZ23)</f>
        <v/>
      </c>
      <c r="BH23" s="7">
        <f>SUM(I23,S23,AC23,AM23,AW23)</f>
        <v/>
      </c>
      <c r="BI23" s="7" t="n">
        <v>0</v>
      </c>
      <c r="BJ23" s="7">
        <f>SUM(H23,R23,AB23,AL23,AV23)</f>
        <v/>
      </c>
      <c r="BK23" s="7">
        <f>SUM(K23,U23,AE23,AO23,AY23)</f>
        <v/>
      </c>
      <c r="BL23" s="7">
        <f>SUM(E23,O23,Y23,AI23,AS23)</f>
        <v/>
      </c>
      <c r="BM23" s="7">
        <f>SUM(G23,Q23,AA23,AK23,AU23)</f>
        <v/>
      </c>
      <c r="BN23" s="7" t="n">
        <v>0</v>
      </c>
      <c r="BO23" s="7">
        <f>BL23+BM23+BN23</f>
        <v/>
      </c>
      <c r="BP23" s="7" t="n">
        <v>976.9127999999999</v>
      </c>
      <c r="BQ23" s="7">
        <f>BO23/31*31</f>
        <v/>
      </c>
      <c r="BR23" s="7">
        <f>IFERROR(BL23/BE23,0)</f>
        <v/>
      </c>
    </row>
    <row r="24">
      <c r="A24" s="6" t="n">
        <v>14</v>
      </c>
      <c r="B24" s="6" t="inlineStr">
        <is>
          <t>2026-02-01</t>
        </is>
      </c>
      <c r="C24" s="6" t="inlineStr">
        <is>
          <t>ПТ</t>
        </is>
      </c>
      <c r="D24" s="6" t="inlineStr">
        <is>
          <t>Градобоев Михаил Александрович</t>
        </is>
      </c>
      <c r="E24" s="7" t="n">
        <v>26959.74</v>
      </c>
      <c r="F24" s="7" t="n">
        <v>25</v>
      </c>
      <c r="G24" s="7" t="n">
        <v>0</v>
      </c>
      <c r="H24" s="7" t="n">
        <v>0</v>
      </c>
      <c r="I24" s="7" t="n">
        <v>2</v>
      </c>
      <c r="J24" s="7" t="n">
        <v>33</v>
      </c>
      <c r="K24" s="7">
        <f>ROUND(J24*BP24/100,0)*100</f>
        <v/>
      </c>
      <c r="L24" s="7" t="n">
        <v>0</v>
      </c>
      <c r="M24" s="7">
        <f>E24-K24</f>
        <v/>
      </c>
      <c r="N24" s="7" t="n">
        <v>4</v>
      </c>
      <c r="O24" s="7" t="n">
        <v>31723.5</v>
      </c>
      <c r="P24" s="7" t="n">
        <v>30</v>
      </c>
      <c r="Q24" s="7" t="n">
        <v>0</v>
      </c>
      <c r="R24" s="7" t="n">
        <v>0</v>
      </c>
      <c r="S24" s="7" t="n">
        <v>2</v>
      </c>
      <c r="T24" s="7" t="n">
        <v>33</v>
      </c>
      <c r="U24" s="7">
        <f>ROUND(T24*BP24/100,0)*100</f>
        <v/>
      </c>
      <c r="V24" s="7" t="n">
        <v>0</v>
      </c>
      <c r="W24" s="7">
        <f>O24-U24</f>
        <v/>
      </c>
      <c r="X24" s="7" t="n">
        <v>4</v>
      </c>
      <c r="Y24" s="7" t="n">
        <v>29238.72</v>
      </c>
      <c r="Z24" s="7" t="n">
        <v>28</v>
      </c>
      <c r="AA24" s="7" t="n">
        <v>0</v>
      </c>
      <c r="AB24" s="7" t="n">
        <v>0</v>
      </c>
      <c r="AC24" s="7" t="n">
        <v>1</v>
      </c>
      <c r="AD24" s="7" t="n">
        <v>33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4</v>
      </c>
      <c r="AI24" s="7" t="n">
        <v>39952.75</v>
      </c>
      <c r="AJ24" s="7" t="n">
        <v>38</v>
      </c>
      <c r="AK24" s="7" t="n">
        <v>0</v>
      </c>
      <c r="AL24" s="7" t="n">
        <v>0</v>
      </c>
      <c r="AM24" s="7" t="n">
        <v>5</v>
      </c>
      <c r="AN24" s="7" t="n">
        <v>33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3</v>
      </c>
      <c r="AS24" s="7" t="n">
        <v>9592.42</v>
      </c>
      <c r="AT24" s="7" t="n">
        <v>9</v>
      </c>
      <c r="AU24" s="7" t="n">
        <v>0</v>
      </c>
      <c r="AV24" s="7" t="n">
        <v>0</v>
      </c>
      <c r="AW24" s="7" t="n">
        <v>2</v>
      </c>
      <c r="AX24" s="7" t="n">
        <v>14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2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978.6088</v>
      </c>
      <c r="BQ24" s="7">
        <f>BO24/31*31</f>
        <v/>
      </c>
      <c r="BR24" s="7">
        <f>IFERROR(BL24/BE24,0)</f>
        <v/>
      </c>
    </row>
    <row r="25">
      <c r="A25" s="6" t="n">
        <v>15</v>
      </c>
      <c r="B25" s="6" t="inlineStr">
        <is>
          <t>2026-02-01</t>
        </is>
      </c>
      <c r="C25" s="6" t="inlineStr">
        <is>
          <t>ПТ</t>
        </is>
      </c>
      <c r="D25" s="6" t="inlineStr">
        <is>
          <t>Жвакин Данил Алексеевич</t>
        </is>
      </c>
      <c r="E25" s="7" t="n">
        <v>21676.35</v>
      </c>
      <c r="F25" s="7" t="n">
        <v>15</v>
      </c>
      <c r="G25" s="7" t="n">
        <v>0</v>
      </c>
      <c r="H25" s="7" t="n">
        <v>0</v>
      </c>
      <c r="I25" s="7" t="n">
        <v>2</v>
      </c>
      <c r="J25" s="7" t="n">
        <v>24</v>
      </c>
      <c r="K25" s="7">
        <f>ROUND(J25*BP25/100,0)*100</f>
        <v/>
      </c>
      <c r="L25" s="7" t="n">
        <v>0</v>
      </c>
      <c r="M25" s="7">
        <f>E25-K25</f>
        <v/>
      </c>
      <c r="N25" s="7" t="n">
        <v>2</v>
      </c>
      <c r="O25" s="7" t="n">
        <v>23831.75</v>
      </c>
      <c r="P25" s="7" t="n">
        <v>16</v>
      </c>
      <c r="Q25" s="7" t="n">
        <v>0</v>
      </c>
      <c r="R25" s="7" t="n">
        <v>0</v>
      </c>
      <c r="S25" s="7" t="n">
        <v>0</v>
      </c>
      <c r="T25" s="7" t="n">
        <v>24</v>
      </c>
      <c r="U25" s="7">
        <f>ROUND(T25*BP25/100,0)*100</f>
        <v/>
      </c>
      <c r="V25" s="7" t="n">
        <v>0</v>
      </c>
      <c r="W25" s="7">
        <f>O25-U25</f>
        <v/>
      </c>
      <c r="X25" s="7" t="n">
        <v>2</v>
      </c>
      <c r="Y25" s="7" t="n">
        <v>13797.75</v>
      </c>
      <c r="Z25" s="7" t="n">
        <v>10</v>
      </c>
      <c r="AA25" s="7" t="n">
        <v>0</v>
      </c>
      <c r="AB25" s="7" t="n">
        <v>0</v>
      </c>
      <c r="AC25" s="7" t="n">
        <v>0</v>
      </c>
      <c r="AD25" s="7" t="n">
        <v>24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1</v>
      </c>
      <c r="AI25" s="7" t="n">
        <v>24270.5</v>
      </c>
      <c r="AJ25" s="7" t="n">
        <v>16</v>
      </c>
      <c r="AK25" s="7" t="n">
        <v>0</v>
      </c>
      <c r="AL25" s="7" t="n">
        <v>0</v>
      </c>
      <c r="AM25" s="7" t="n">
        <v>0</v>
      </c>
      <c r="AN25" s="7" t="n">
        <v>24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5</v>
      </c>
      <c r="AS25" s="7" t="n">
        <v>6152</v>
      </c>
      <c r="AT25" s="7" t="n">
        <v>5</v>
      </c>
      <c r="AU25" s="7" t="n">
        <v>0</v>
      </c>
      <c r="AV25" s="7" t="n">
        <v>0</v>
      </c>
      <c r="AW25" s="7" t="n">
        <v>1</v>
      </c>
      <c r="AX25" s="7" t="n">
        <v>10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1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1484.386923076923</v>
      </c>
      <c r="BQ25" s="7">
        <f>BO25/31*31</f>
        <v/>
      </c>
      <c r="BR25" s="7">
        <f>IFERROR(BL25/BE25,0)</f>
        <v/>
      </c>
    </row>
    <row r="26">
      <c r="A26" s="6" t="n">
        <v>16</v>
      </c>
      <c r="B26" s="6" t="inlineStr">
        <is>
          <t>2026-02-01</t>
        </is>
      </c>
      <c r="C26" s="6" t="inlineStr">
        <is>
          <t>ПТ</t>
        </is>
      </c>
      <c r="D26" s="6" t="inlineStr">
        <is>
          <t>Косолапова Ираида Ивановна</t>
        </is>
      </c>
      <c r="E26" s="7" t="n">
        <v>35697.75</v>
      </c>
      <c r="F26" s="7" t="n">
        <v>27</v>
      </c>
      <c r="G26" s="7" t="n">
        <v>0</v>
      </c>
      <c r="H26" s="7" t="n">
        <v>0</v>
      </c>
      <c r="I26" s="7" t="n">
        <v>0</v>
      </c>
      <c r="J26" s="7" t="n">
        <v>28</v>
      </c>
      <c r="K26" s="7">
        <f>ROUND(J26*BP26/100,0)*100</f>
        <v/>
      </c>
      <c r="L26" s="7" t="n">
        <v>0</v>
      </c>
      <c r="M26" s="7">
        <f>E26-K26</f>
        <v/>
      </c>
      <c r="N26" s="7" t="n">
        <v>3</v>
      </c>
      <c r="O26" s="7" t="n">
        <v>30786.75</v>
      </c>
      <c r="P26" s="7" t="n">
        <v>23</v>
      </c>
      <c r="Q26" s="7" t="n">
        <v>0</v>
      </c>
      <c r="R26" s="7" t="n">
        <v>0</v>
      </c>
      <c r="S26" s="7" t="n">
        <v>5</v>
      </c>
      <c r="T26" s="7" t="n">
        <v>28</v>
      </c>
      <c r="U26" s="7">
        <f>ROUND(T26*BP26/100,0)*100</f>
        <v/>
      </c>
      <c r="V26" s="7" t="n">
        <v>0</v>
      </c>
      <c r="W26" s="7">
        <f>O26-U26</f>
        <v/>
      </c>
      <c r="X26" s="7" t="n">
        <v>3</v>
      </c>
      <c r="Y26" s="7" t="n">
        <v>39049</v>
      </c>
      <c r="Z26" s="7" t="n">
        <v>29</v>
      </c>
      <c r="AA26" s="7" t="n">
        <v>0</v>
      </c>
      <c r="AB26" s="7" t="n">
        <v>0</v>
      </c>
      <c r="AC26" s="7" t="n">
        <v>1</v>
      </c>
      <c r="AD26" s="7" t="n">
        <v>28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4</v>
      </c>
      <c r="AI26" s="7" t="n">
        <v>38815.25</v>
      </c>
      <c r="AJ26" s="7" t="n">
        <v>31</v>
      </c>
      <c r="AK26" s="7" t="n">
        <v>0</v>
      </c>
      <c r="AL26" s="7" t="n">
        <v>0</v>
      </c>
      <c r="AM26" s="7" t="n">
        <v>3</v>
      </c>
      <c r="AN26" s="7" t="n">
        <v>28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3</v>
      </c>
      <c r="AS26" s="7" t="n">
        <v>21426.25</v>
      </c>
      <c r="AT26" s="7" t="n">
        <v>18</v>
      </c>
      <c r="AU26" s="7" t="n">
        <v>0</v>
      </c>
      <c r="AV26" s="7" t="n">
        <v>0</v>
      </c>
      <c r="AW26" s="7" t="n">
        <v>0</v>
      </c>
      <c r="AX26" s="7" t="n">
        <v>12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1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1348.844615384615</v>
      </c>
      <c r="BQ26" s="7">
        <f>BO26/31*31</f>
        <v/>
      </c>
      <c r="BR26" s="7">
        <f>IFERROR(BL26/BE26,0)</f>
        <v/>
      </c>
    </row>
    <row r="27">
      <c r="A27" s="6" t="n">
        <v>17</v>
      </c>
      <c r="B27" s="6" t="inlineStr">
        <is>
          <t>2026-02-01</t>
        </is>
      </c>
      <c r="C27" s="6" t="inlineStr">
        <is>
          <t>ПТ</t>
        </is>
      </c>
      <c r="D27" s="6" t="inlineStr">
        <is>
          <t>Макарова Ольга Дмитриевна</t>
        </is>
      </c>
      <c r="E27" s="7" t="n">
        <v>29289.25</v>
      </c>
      <c r="F27" s="7" t="n">
        <v>25</v>
      </c>
      <c r="G27" s="7" t="n">
        <v>0</v>
      </c>
      <c r="H27" s="7" t="n">
        <v>0</v>
      </c>
      <c r="I27" s="7" t="n">
        <v>0</v>
      </c>
      <c r="J27" s="7" t="n">
        <v>31</v>
      </c>
      <c r="K27" s="7">
        <f>ROUND(J27*BP27/100,0)*100</f>
        <v/>
      </c>
      <c r="L27" s="7" t="n">
        <v>0</v>
      </c>
      <c r="M27" s="7">
        <f>E27-K27</f>
        <v/>
      </c>
      <c r="N27" s="7" t="n">
        <v>2</v>
      </c>
      <c r="O27" s="7" t="n">
        <v>27248</v>
      </c>
      <c r="P27" s="7" t="n">
        <v>23</v>
      </c>
      <c r="Q27" s="7" t="n">
        <v>0</v>
      </c>
      <c r="R27" s="7" t="n">
        <v>0</v>
      </c>
      <c r="S27" s="7" t="n">
        <v>1</v>
      </c>
      <c r="T27" s="7" t="n">
        <v>31</v>
      </c>
      <c r="U27" s="7">
        <f>ROUND(T27*BP27/100,0)*100</f>
        <v/>
      </c>
      <c r="V27" s="7" t="n">
        <v>0</v>
      </c>
      <c r="W27" s="7">
        <f>O27-U27</f>
        <v/>
      </c>
      <c r="X27" s="7" t="n">
        <v>3</v>
      </c>
      <c r="Y27" s="7" t="n">
        <v>33125.75</v>
      </c>
      <c r="Z27" s="7" t="n">
        <v>28</v>
      </c>
      <c r="AA27" s="7" t="n">
        <v>0</v>
      </c>
      <c r="AB27" s="7" t="n">
        <v>0</v>
      </c>
      <c r="AC27" s="7" t="n">
        <v>2</v>
      </c>
      <c r="AD27" s="7" t="n">
        <v>31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3</v>
      </c>
      <c r="AI27" s="7" t="n">
        <v>29343</v>
      </c>
      <c r="AJ27" s="7" t="n">
        <v>26</v>
      </c>
      <c r="AK27" s="7" t="n">
        <v>0</v>
      </c>
      <c r="AL27" s="7" t="n">
        <v>0</v>
      </c>
      <c r="AM27" s="7" t="n">
        <v>0</v>
      </c>
      <c r="AN27" s="7" t="n">
        <v>31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5</v>
      </c>
      <c r="AS27" s="7" t="n">
        <v>10731.5</v>
      </c>
      <c r="AT27" s="7" t="n">
        <v>9</v>
      </c>
      <c r="AU27" s="7" t="n">
        <v>0</v>
      </c>
      <c r="AV27" s="7" t="n">
        <v>0</v>
      </c>
      <c r="AW27" s="7" t="n">
        <v>0</v>
      </c>
      <c r="AX27" s="7" t="n">
        <v>13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1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1167.697033898305</v>
      </c>
      <c r="BQ27" s="7">
        <f>BO27/31*31</f>
        <v/>
      </c>
      <c r="BR27" s="7">
        <f>IFERROR(BL27/BE27,0)</f>
        <v/>
      </c>
    </row>
    <row r="28">
      <c r="A28" s="6" t="n">
        <v>18</v>
      </c>
      <c r="B28" s="6" t="inlineStr">
        <is>
          <t>2026-02-01</t>
        </is>
      </c>
      <c r="C28" s="6" t="inlineStr">
        <is>
          <t>ПТ</t>
        </is>
      </c>
      <c r="D28" s="6" t="inlineStr">
        <is>
          <t>Морозова Юлия Сергеевна</t>
        </is>
      </c>
      <c r="E28" s="7" t="n">
        <v>22473.07</v>
      </c>
      <c r="F28" s="7" t="n">
        <v>19</v>
      </c>
      <c r="G28" s="7" t="n">
        <v>0</v>
      </c>
      <c r="H28" s="7" t="n">
        <v>0</v>
      </c>
      <c r="I28" s="7" t="n">
        <v>0</v>
      </c>
      <c r="J28" s="7" t="n">
        <v>25</v>
      </c>
      <c r="K28" s="7">
        <f>ROUND(J28*BP28/100,0)*100</f>
        <v/>
      </c>
      <c r="L28" s="7" t="n">
        <v>0</v>
      </c>
      <c r="M28" s="7">
        <f>E28-K28</f>
        <v/>
      </c>
      <c r="N28" s="7" t="n">
        <v>2</v>
      </c>
      <c r="O28" s="7" t="n">
        <v>37871.66</v>
      </c>
      <c r="P28" s="7" t="n">
        <v>30</v>
      </c>
      <c r="Q28" s="7" t="n">
        <v>0</v>
      </c>
      <c r="R28" s="7" t="n">
        <v>0</v>
      </c>
      <c r="S28" s="7" t="n">
        <v>1</v>
      </c>
      <c r="T28" s="7" t="n">
        <v>25</v>
      </c>
      <c r="U28" s="7">
        <f>ROUND(T28*BP28/100,0)*100</f>
        <v/>
      </c>
      <c r="V28" s="7" t="n">
        <v>0</v>
      </c>
      <c r="W28" s="7">
        <f>O28-U28</f>
        <v/>
      </c>
      <c r="X28" s="7" t="n">
        <v>0</v>
      </c>
      <c r="Y28" s="7" t="n">
        <v>43413.92999999999</v>
      </c>
      <c r="Z28" s="7" t="n">
        <v>34</v>
      </c>
      <c r="AA28" s="7" t="n">
        <v>0</v>
      </c>
      <c r="AB28" s="7" t="n">
        <v>0</v>
      </c>
      <c r="AC28" s="7" t="n">
        <v>2</v>
      </c>
      <c r="AD28" s="7" t="n">
        <v>25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1</v>
      </c>
      <c r="AI28" s="7" t="n">
        <v>49769.84</v>
      </c>
      <c r="AJ28" s="7" t="n">
        <v>40</v>
      </c>
      <c r="AK28" s="7" t="n">
        <v>0</v>
      </c>
      <c r="AL28" s="7" t="n">
        <v>0</v>
      </c>
      <c r="AM28" s="7" t="n">
        <v>0</v>
      </c>
      <c r="AN28" s="7" t="n">
        <v>25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1</v>
      </c>
      <c r="AS28" s="7" t="n">
        <v>13431.01</v>
      </c>
      <c r="AT28" s="7" t="n">
        <v>11</v>
      </c>
      <c r="AU28" s="7" t="n">
        <v>0</v>
      </c>
      <c r="AV28" s="7" t="n">
        <v>0</v>
      </c>
      <c r="AW28" s="7" t="n">
        <v>0</v>
      </c>
      <c r="AX28" s="7" t="n">
        <v>11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1111.376354166666</v>
      </c>
      <c r="BQ28" s="7">
        <f>BO28/31*31</f>
        <v/>
      </c>
      <c r="BR28" s="7">
        <f>IFERROR(BL28/BE28,0)</f>
        <v/>
      </c>
    </row>
    <row r="29">
      <c r="A29" s="6" t="n">
        <v>19</v>
      </c>
      <c r="B29" s="6" t="inlineStr">
        <is>
          <t>2026-02-01</t>
        </is>
      </c>
      <c r="C29" s="6" t="inlineStr">
        <is>
          <t>ПТ</t>
        </is>
      </c>
      <c r="D29" s="6" t="inlineStr">
        <is>
          <t>Нахаев Артем Валерьевич</t>
        </is>
      </c>
      <c r="E29" s="7" t="n">
        <v>14078.5</v>
      </c>
      <c r="F29" s="7" t="n">
        <v>14</v>
      </c>
      <c r="G29" s="7" t="n">
        <v>0</v>
      </c>
      <c r="H29" s="7" t="n">
        <v>0</v>
      </c>
      <c r="I29" s="7" t="n">
        <v>1</v>
      </c>
      <c r="J29" s="7" t="n">
        <v>23</v>
      </c>
      <c r="K29" s="7">
        <f>ROUND(J29*BP29/100,0)*100</f>
        <v/>
      </c>
      <c r="L29" s="7" t="n">
        <v>0</v>
      </c>
      <c r="M29" s="7">
        <f>E29-K29</f>
        <v/>
      </c>
      <c r="N29" s="7" t="n">
        <v>5</v>
      </c>
      <c r="O29" s="7" t="n">
        <v>14487.5</v>
      </c>
      <c r="P29" s="7" t="n">
        <v>15</v>
      </c>
      <c r="Q29" s="7" t="n">
        <v>0</v>
      </c>
      <c r="R29" s="7" t="n">
        <v>0</v>
      </c>
      <c r="S29" s="7" t="n">
        <v>0</v>
      </c>
      <c r="T29" s="7" t="n">
        <v>23</v>
      </c>
      <c r="U29" s="7">
        <f>ROUND(T29*BP29/100,0)*100</f>
        <v/>
      </c>
      <c r="V29" s="7" t="n">
        <v>0</v>
      </c>
      <c r="W29" s="7">
        <f>O29-U29</f>
        <v/>
      </c>
      <c r="X29" s="7" t="n">
        <v>4</v>
      </c>
      <c r="Y29" s="7" t="n">
        <v>17025</v>
      </c>
      <c r="Z29" s="7" t="n">
        <v>15</v>
      </c>
      <c r="AA29" s="7" t="n">
        <v>0</v>
      </c>
      <c r="AB29" s="7" t="n">
        <v>0</v>
      </c>
      <c r="AC29" s="7" t="n">
        <v>0</v>
      </c>
      <c r="AD29" s="7" t="n">
        <v>23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3</v>
      </c>
      <c r="AI29" s="7" t="n">
        <v>17815.5</v>
      </c>
      <c r="AJ29" s="7" t="n">
        <v>16</v>
      </c>
      <c r="AK29" s="7" t="n">
        <v>0</v>
      </c>
      <c r="AL29" s="7" t="n">
        <v>0</v>
      </c>
      <c r="AM29" s="7" t="n">
        <v>0</v>
      </c>
      <c r="AN29" s="7" t="n">
        <v>23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5</v>
      </c>
      <c r="AS29" s="7" t="n">
        <v>6397.5</v>
      </c>
      <c r="AT29" s="7" t="n">
        <v>7</v>
      </c>
      <c r="AU29" s="7" t="n">
        <v>0</v>
      </c>
      <c r="AV29" s="7" t="n">
        <v>0</v>
      </c>
      <c r="AW29" s="7" t="n">
        <v>0</v>
      </c>
      <c r="AX29" s="7" t="n">
        <v>10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1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0</v>
      </c>
      <c r="BO29" s="7">
        <f>BL29+BM29+BN29</f>
        <v/>
      </c>
      <c r="BP29" s="7" t="n">
        <v>1207.135057471264</v>
      </c>
      <c r="BQ29" s="7">
        <f>BO29/31*31</f>
        <v/>
      </c>
      <c r="BR29" s="7">
        <f>IFERROR(BL29/BE29,0)</f>
        <v/>
      </c>
    </row>
    <row r="30">
      <c r="A30" s="6" t="n">
        <v>20</v>
      </c>
      <c r="B30" s="6" t="inlineStr">
        <is>
          <t>2026-02-01</t>
        </is>
      </c>
      <c r="C30" s="6" t="inlineStr">
        <is>
          <t>ПТ</t>
        </is>
      </c>
      <c r="D30" s="6" t="inlineStr">
        <is>
          <t>Перевозчикова Любовь Александровна</t>
        </is>
      </c>
      <c r="E30" s="7" t="n">
        <v>33011</v>
      </c>
      <c r="F30" s="7" t="n">
        <v>30</v>
      </c>
      <c r="G30" s="7" t="n">
        <v>0</v>
      </c>
      <c r="H30" s="7" t="n">
        <v>0</v>
      </c>
      <c r="I30" s="7" t="n">
        <v>0</v>
      </c>
      <c r="J30" s="7" t="n">
        <v>31</v>
      </c>
      <c r="K30" s="7">
        <f>ROUND(J30*BP30/100,0)*100</f>
        <v/>
      </c>
      <c r="L30" s="7" t="n">
        <v>0</v>
      </c>
      <c r="M30" s="7">
        <f>E30-K30</f>
        <v/>
      </c>
      <c r="N30" s="7" t="n">
        <v>4</v>
      </c>
      <c r="O30" s="7" t="n">
        <v>14758.5</v>
      </c>
      <c r="P30" s="7" t="n">
        <v>13</v>
      </c>
      <c r="Q30" s="7" t="n">
        <v>0</v>
      </c>
      <c r="R30" s="7" t="n">
        <v>0</v>
      </c>
      <c r="S30" s="7" t="n">
        <v>0</v>
      </c>
      <c r="T30" s="7" t="n">
        <v>31</v>
      </c>
      <c r="U30" s="7">
        <f>ROUND(T30*BP30/100,0)*100</f>
        <v/>
      </c>
      <c r="V30" s="7" t="n">
        <v>0</v>
      </c>
      <c r="W30" s="7">
        <f>O30-U30</f>
        <v/>
      </c>
      <c r="X30" s="7" t="n">
        <v>0</v>
      </c>
      <c r="Y30" s="7" t="n">
        <v>34060</v>
      </c>
      <c r="Z30" s="7" t="n">
        <v>31</v>
      </c>
      <c r="AA30" s="7" t="n">
        <v>0</v>
      </c>
      <c r="AB30" s="7" t="n">
        <v>0</v>
      </c>
      <c r="AC30" s="7" t="n">
        <v>0</v>
      </c>
      <c r="AD30" s="7" t="n">
        <v>31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4</v>
      </c>
      <c r="AI30" s="7" t="n">
        <v>29184</v>
      </c>
      <c r="AJ30" s="7" t="n">
        <v>26</v>
      </c>
      <c r="AK30" s="7" t="n">
        <v>0</v>
      </c>
      <c r="AL30" s="7" t="n">
        <v>0</v>
      </c>
      <c r="AM30" s="7" t="n">
        <v>0</v>
      </c>
      <c r="AN30" s="7" t="n">
        <v>31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2</v>
      </c>
      <c r="AS30" s="7" t="n">
        <v>11246</v>
      </c>
      <c r="AT30" s="7" t="n">
        <v>12</v>
      </c>
      <c r="AU30" s="7" t="n">
        <v>0</v>
      </c>
      <c r="AV30" s="7" t="n">
        <v>0</v>
      </c>
      <c r="AW30" s="7" t="n">
        <v>0</v>
      </c>
      <c r="AX30" s="7" t="n">
        <v>13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1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1133.359224137931</v>
      </c>
      <c r="BQ30" s="7">
        <f>BO30/31*31</f>
        <v/>
      </c>
      <c r="BR30" s="7">
        <f>IFERROR(BL30/BE30,0)</f>
        <v/>
      </c>
    </row>
    <row r="31">
      <c r="A31" s="6" t="n">
        <v>21</v>
      </c>
      <c r="B31" s="6" t="inlineStr">
        <is>
          <t>2026-02-01</t>
        </is>
      </c>
      <c r="C31" s="6" t="inlineStr">
        <is>
          <t>ПТ</t>
        </is>
      </c>
      <c r="D31" s="6" t="inlineStr">
        <is>
          <t>Прилуков Виктор Алексеевич</t>
        </is>
      </c>
      <c r="E31" s="7" t="n">
        <v>9702</v>
      </c>
      <c r="F31" s="7" t="n">
        <v>9</v>
      </c>
      <c r="G31" s="7" t="n">
        <v>0</v>
      </c>
      <c r="H31" s="7" t="n">
        <v>0</v>
      </c>
      <c r="I31" s="7" t="n">
        <v>0</v>
      </c>
      <c r="J31" s="7" t="n">
        <v>4</v>
      </c>
      <c r="K31" s="7">
        <f>ROUND(J31*BP31/100,0)*100</f>
        <v/>
      </c>
      <c r="L31" s="7" t="n">
        <v>0</v>
      </c>
      <c r="M31" s="7">
        <f>E31-K31</f>
        <v/>
      </c>
      <c r="N31" s="7" t="n">
        <v>0</v>
      </c>
      <c r="O31" s="7" t="n">
        <v>11872.5</v>
      </c>
      <c r="P31" s="7" t="n">
        <v>11</v>
      </c>
      <c r="Q31" s="7" t="n">
        <v>0</v>
      </c>
      <c r="R31" s="7" t="n">
        <v>0</v>
      </c>
      <c r="S31" s="7" t="n">
        <v>1</v>
      </c>
      <c r="T31" s="7" t="n">
        <v>4</v>
      </c>
      <c r="U31" s="7">
        <f>ROUND(T31*BP31/100,0)*100</f>
        <v/>
      </c>
      <c r="V31" s="7" t="n">
        <v>0</v>
      </c>
      <c r="W31" s="7">
        <f>O31-U31</f>
        <v/>
      </c>
      <c r="X31" s="7" t="n">
        <v>0</v>
      </c>
      <c r="Y31" s="7" t="n">
        <v>14332.5</v>
      </c>
      <c r="Z31" s="7" t="n">
        <v>13</v>
      </c>
      <c r="AA31" s="7" t="n">
        <v>0</v>
      </c>
      <c r="AB31" s="7" t="n">
        <v>0</v>
      </c>
      <c r="AC31" s="7" t="n">
        <v>1</v>
      </c>
      <c r="AD31" s="7" t="n">
        <v>4</v>
      </c>
      <c r="AE31" s="7">
        <f>ROUND(AD31*BP31/100,0)*100</f>
        <v/>
      </c>
      <c r="AF31" s="7" t="n">
        <v>0</v>
      </c>
      <c r="AG31" s="7">
        <f>Y31-AE31</f>
        <v/>
      </c>
      <c r="AH31" s="7" t="n">
        <v>0</v>
      </c>
      <c r="AI31" s="7" t="n">
        <v>11970</v>
      </c>
      <c r="AJ31" s="7" t="n">
        <v>11</v>
      </c>
      <c r="AK31" s="7" t="n">
        <v>0</v>
      </c>
      <c r="AL31" s="7" t="n">
        <v>0</v>
      </c>
      <c r="AM31" s="7" t="n">
        <v>1</v>
      </c>
      <c r="AN31" s="7" t="n">
        <v>4</v>
      </c>
      <c r="AO31" s="7">
        <f>ROUND(AN31*BP31/100,0)*100</f>
        <v/>
      </c>
      <c r="AP31" s="7" t="n">
        <v>0</v>
      </c>
      <c r="AQ31" s="7">
        <f>AI31-AO31</f>
        <v/>
      </c>
      <c r="AR31" s="7" t="n">
        <v>0</v>
      </c>
      <c r="AS31" s="7" t="n">
        <v>6638.5</v>
      </c>
      <c r="AT31" s="7" t="n">
        <v>6</v>
      </c>
      <c r="AU31" s="7" t="n">
        <v>0</v>
      </c>
      <c r="AV31" s="7" t="n">
        <v>0</v>
      </c>
      <c r="AW31" s="7" t="n">
        <v>0</v>
      </c>
      <c r="AX31" s="7" t="n">
        <v>2</v>
      </c>
      <c r="AY31" s="7">
        <f>ROUND(AX31*BP31/100,0)*100</f>
        <v/>
      </c>
      <c r="AZ31" s="7" t="n">
        <v>0</v>
      </c>
      <c r="BA31" s="7">
        <f>AS31-AY31</f>
        <v/>
      </c>
      <c r="BB31" s="7" t="n">
        <v>0</v>
      </c>
      <c r="BC31" s="6" t="n"/>
      <c r="BD31" s="7">
        <f>SUM(J31,T31,AD31,AN31,AX31)</f>
        <v/>
      </c>
      <c r="BE31" s="7">
        <f>SUM(F31,P31,Z31,AJ31,AT31)</f>
        <v/>
      </c>
      <c r="BF31" s="7">
        <f>SUM(N31,X31,AH31,AR31,BB31)</f>
        <v/>
      </c>
      <c r="BG31" s="7">
        <f>SUM(L31,V31,AF31,AP31,AZ31)</f>
        <v/>
      </c>
      <c r="BH31" s="7">
        <f>SUM(I31,S31,AC31,AM31,AW31)</f>
        <v/>
      </c>
      <c r="BI31" s="7" t="n">
        <v>0</v>
      </c>
      <c r="BJ31" s="7">
        <f>SUM(H31,R31,AB31,AL31,AV31)</f>
        <v/>
      </c>
      <c r="BK31" s="7">
        <f>SUM(K31,U31,AE31,AO31,AY31)</f>
        <v/>
      </c>
      <c r="BL31" s="7">
        <f>SUM(E31,O31,Y31,AI31,AS31)</f>
        <v/>
      </c>
      <c r="BM31" s="7">
        <f>SUM(G31,Q31,AA31,AK31,AU31)</f>
        <v/>
      </c>
      <c r="BN31" s="7" t="n">
        <v>0</v>
      </c>
      <c r="BO31" s="7">
        <f>BL31+BM31+BN31</f>
        <v/>
      </c>
      <c r="BP31" s="7" t="n">
        <v>780.3392857142857</v>
      </c>
      <c r="BQ31" s="7">
        <f>BO31/31*31</f>
        <v/>
      </c>
      <c r="BR31" s="7">
        <f>IFERROR(BL31/BE31,0)</f>
        <v/>
      </c>
    </row>
    <row r="32">
      <c r="A32" s="6" t="n">
        <v>22</v>
      </c>
      <c r="B32" s="6" t="inlineStr">
        <is>
          <t>2026-02-01</t>
        </is>
      </c>
      <c r="C32" s="6" t="inlineStr">
        <is>
          <t>ПТ</t>
        </is>
      </c>
      <c r="D32" s="6" t="inlineStr">
        <is>
          <t>Раленский Владислав Витальевич</t>
        </is>
      </c>
      <c r="E32" s="7" t="n">
        <v>22239.3</v>
      </c>
      <c r="F32" s="7" t="n">
        <v>21</v>
      </c>
      <c r="G32" s="7" t="n">
        <v>0</v>
      </c>
      <c r="H32" s="7" t="n">
        <v>0</v>
      </c>
      <c r="I32" s="7" t="n">
        <v>0</v>
      </c>
      <c r="J32" s="7" t="n">
        <v>29</v>
      </c>
      <c r="K32" s="7">
        <f>ROUND(J32*BP32/100,0)*100</f>
        <v/>
      </c>
      <c r="L32" s="7" t="n">
        <v>0</v>
      </c>
      <c r="M32" s="7">
        <f>E32-K32</f>
        <v/>
      </c>
      <c r="N32" s="7" t="n">
        <v>1</v>
      </c>
      <c r="O32" s="7" t="n">
        <v>21936.9</v>
      </c>
      <c r="P32" s="7" t="n">
        <v>20</v>
      </c>
      <c r="Q32" s="7" t="n">
        <v>0</v>
      </c>
      <c r="R32" s="7" t="n">
        <v>0</v>
      </c>
      <c r="S32" s="7" t="n">
        <v>4</v>
      </c>
      <c r="T32" s="7" t="n">
        <v>29</v>
      </c>
      <c r="U32" s="7">
        <f>ROUND(T32*BP32/100,0)*100</f>
        <v/>
      </c>
      <c r="V32" s="7" t="n">
        <v>0</v>
      </c>
      <c r="W32" s="7">
        <f>O32-U32</f>
        <v/>
      </c>
      <c r="X32" s="7" t="n">
        <v>4</v>
      </c>
      <c r="Y32" s="7" t="n">
        <v>30893.32</v>
      </c>
      <c r="Z32" s="7" t="n">
        <v>28</v>
      </c>
      <c r="AA32" s="7" t="n">
        <v>0</v>
      </c>
      <c r="AB32" s="7" t="n">
        <v>0</v>
      </c>
      <c r="AC32" s="7" t="n">
        <v>7</v>
      </c>
      <c r="AD32" s="7" t="n">
        <v>29</v>
      </c>
      <c r="AE32" s="7">
        <f>ROUND(AD32*BP32/100,0)*100</f>
        <v/>
      </c>
      <c r="AF32" s="7" t="n">
        <v>0</v>
      </c>
      <c r="AG32" s="7">
        <f>Y32-AE32</f>
        <v/>
      </c>
      <c r="AH32" s="7" t="n">
        <v>3</v>
      </c>
      <c r="AI32" s="7" t="n">
        <v>29950.36</v>
      </c>
      <c r="AJ32" s="7" t="n">
        <v>27</v>
      </c>
      <c r="AK32" s="7" t="n">
        <v>0</v>
      </c>
      <c r="AL32" s="7" t="n">
        <v>0</v>
      </c>
      <c r="AM32" s="7" t="n">
        <v>4</v>
      </c>
      <c r="AN32" s="7" t="n">
        <v>29</v>
      </c>
      <c r="AO32" s="7">
        <f>ROUND(AN32*BP32/100,0)*100</f>
        <v/>
      </c>
      <c r="AP32" s="7" t="n">
        <v>0</v>
      </c>
      <c r="AQ32" s="7">
        <f>AI32-AO32</f>
        <v/>
      </c>
      <c r="AR32" s="7" t="n">
        <v>4</v>
      </c>
      <c r="AS32" s="7" t="n">
        <v>11822.47</v>
      </c>
      <c r="AT32" s="7" t="n">
        <v>11</v>
      </c>
      <c r="AU32" s="7" t="n">
        <v>0</v>
      </c>
      <c r="AV32" s="7" t="n">
        <v>0</v>
      </c>
      <c r="AW32" s="7" t="n">
        <v>0</v>
      </c>
      <c r="AX32" s="7" t="n">
        <v>12</v>
      </c>
      <c r="AY32" s="7">
        <f>ROUND(AX32*BP32/100,0)*100</f>
        <v/>
      </c>
      <c r="AZ32" s="7" t="n">
        <v>0</v>
      </c>
      <c r="BA32" s="7">
        <f>AS32-AY32</f>
        <v/>
      </c>
      <c r="BB32" s="7" t="n">
        <v>1</v>
      </c>
      <c r="BC32" s="6" t="n"/>
      <c r="BD32" s="7">
        <f>SUM(J32,T32,AD32,AN32,AX32)</f>
        <v/>
      </c>
      <c r="BE32" s="7">
        <f>SUM(F32,P32,Z32,AJ32,AT32)</f>
        <v/>
      </c>
      <c r="BF32" s="7">
        <f>SUM(N32,X32,AH32,AR32,BB32)</f>
        <v/>
      </c>
      <c r="BG32" s="7">
        <f>SUM(L32,V32,AF32,AP32,AZ32)</f>
        <v/>
      </c>
      <c r="BH32" s="7">
        <f>SUM(I32,S32,AC32,AM32,AW32)</f>
        <v/>
      </c>
      <c r="BI32" s="7" t="n">
        <v>0</v>
      </c>
      <c r="BJ32" s="7">
        <f>SUM(H32,R32,AB32,AL32,AV32)</f>
        <v/>
      </c>
      <c r="BK32" s="7">
        <f>SUM(K32,U32,AE32,AO32,AY32)</f>
        <v/>
      </c>
      <c r="BL32" s="7">
        <f>SUM(E32,O32,Y32,AI32,AS32)</f>
        <v/>
      </c>
      <c r="BM32" s="7">
        <f>SUM(G32,Q32,AA32,AK32,AU32)</f>
        <v/>
      </c>
      <c r="BN32" s="7" t="n">
        <v>0</v>
      </c>
      <c r="BO32" s="7">
        <f>BL32+BM32+BN32</f>
        <v/>
      </c>
      <c r="BP32" s="7" t="n">
        <v>1103.334259259259</v>
      </c>
      <c r="BQ32" s="7">
        <f>BO32/31*31</f>
        <v/>
      </c>
      <c r="BR32" s="7">
        <f>IFERROR(BL32/BE32,0)</f>
        <v/>
      </c>
    </row>
    <row r="33">
      <c r="A33" s="6" t="n">
        <v>23</v>
      </c>
      <c r="B33" s="6" t="inlineStr">
        <is>
          <t>2026-02-01</t>
        </is>
      </c>
      <c r="C33" s="6" t="inlineStr">
        <is>
          <t>ПТ</t>
        </is>
      </c>
      <c r="D33" s="6" t="inlineStr">
        <is>
          <t>Субботин Андрей Александрович</t>
        </is>
      </c>
      <c r="E33" s="7" t="n">
        <v>53851.77</v>
      </c>
      <c r="F33" s="7" t="n">
        <v>42</v>
      </c>
      <c r="G33" s="7" t="n">
        <v>0</v>
      </c>
      <c r="H33" s="7" t="n">
        <v>0</v>
      </c>
      <c r="I33" s="7" t="n">
        <v>0</v>
      </c>
      <c r="J33" s="7" t="n">
        <v>40</v>
      </c>
      <c r="K33" s="7">
        <f>ROUND(J33*BP33/100,0)*100</f>
        <v/>
      </c>
      <c r="L33" s="7" t="n">
        <v>0</v>
      </c>
      <c r="M33" s="7">
        <f>E33-K33</f>
        <v/>
      </c>
      <c r="N33" s="7" t="n">
        <v>0</v>
      </c>
      <c r="O33" s="7" t="n">
        <v>49647.27</v>
      </c>
      <c r="P33" s="7" t="n">
        <v>38</v>
      </c>
      <c r="Q33" s="7" t="n">
        <v>0</v>
      </c>
      <c r="R33" s="7" t="n">
        <v>0</v>
      </c>
      <c r="S33" s="7" t="n">
        <v>0</v>
      </c>
      <c r="T33" s="7" t="n">
        <v>40</v>
      </c>
      <c r="U33" s="7">
        <f>ROUND(T33*BP33/100,0)*100</f>
        <v/>
      </c>
      <c r="V33" s="7" t="n">
        <v>0</v>
      </c>
      <c r="W33" s="7">
        <f>O33-U33</f>
        <v/>
      </c>
      <c r="X33" s="7" t="n">
        <v>0</v>
      </c>
      <c r="Y33" s="7" t="n">
        <v>34000.6</v>
      </c>
      <c r="Z33" s="7" t="n">
        <v>27</v>
      </c>
      <c r="AA33" s="7" t="n">
        <v>0</v>
      </c>
      <c r="AB33" s="7" t="n">
        <v>0</v>
      </c>
      <c r="AC33" s="7" t="n">
        <v>0</v>
      </c>
      <c r="AD33" s="7" t="n">
        <v>40</v>
      </c>
      <c r="AE33" s="7">
        <f>ROUND(AD33*BP33/100,0)*100</f>
        <v/>
      </c>
      <c r="AF33" s="7" t="n">
        <v>0</v>
      </c>
      <c r="AG33" s="7">
        <f>Y33-AE33</f>
        <v/>
      </c>
      <c r="AH33" s="7" t="n">
        <v>0</v>
      </c>
      <c r="AI33" s="7" t="n">
        <v>46421</v>
      </c>
      <c r="AJ33" s="7" t="n">
        <v>35</v>
      </c>
      <c r="AK33" s="7" t="n">
        <v>0</v>
      </c>
      <c r="AL33" s="7" t="n">
        <v>0</v>
      </c>
      <c r="AM33" s="7" t="n">
        <v>0</v>
      </c>
      <c r="AN33" s="7" t="n">
        <v>40</v>
      </c>
      <c r="AO33" s="7">
        <f>ROUND(AN33*BP33/100,0)*100</f>
        <v/>
      </c>
      <c r="AP33" s="7" t="n">
        <v>0</v>
      </c>
      <c r="AQ33" s="7">
        <f>AI33-AO33</f>
        <v/>
      </c>
      <c r="AR33" s="7" t="n">
        <v>0</v>
      </c>
      <c r="AS33" s="7" t="n">
        <v>23876</v>
      </c>
      <c r="AT33" s="7" t="n">
        <v>18</v>
      </c>
      <c r="AU33" s="7" t="n">
        <v>0</v>
      </c>
      <c r="AV33" s="7" t="n">
        <v>0</v>
      </c>
      <c r="AW33" s="7" t="n">
        <v>0</v>
      </c>
      <c r="AX33" s="7" t="n">
        <v>17</v>
      </c>
      <c r="AY33" s="7">
        <f>ROUND(AX33*BP33/100,0)*100</f>
        <v/>
      </c>
      <c r="AZ33" s="7" t="n">
        <v>0</v>
      </c>
      <c r="BA33" s="7">
        <f>AS33-AY33</f>
        <v/>
      </c>
      <c r="BB33" s="7" t="n">
        <v>0</v>
      </c>
      <c r="BC33" s="6" t="n"/>
      <c r="BD33" s="7">
        <f>SUM(J33,T33,AD33,AN33,AX33)</f>
        <v/>
      </c>
      <c r="BE33" s="7">
        <f>SUM(F33,P33,Z33,AJ33,AT33)</f>
        <v/>
      </c>
      <c r="BF33" s="7">
        <f>SUM(N33,X33,AH33,AR33,BB33)</f>
        <v/>
      </c>
      <c r="BG33" s="7">
        <f>SUM(L33,V33,AF33,AP33,AZ33)</f>
        <v/>
      </c>
      <c r="BH33" s="7">
        <f>SUM(I33,S33,AC33,AM33,AW33)</f>
        <v/>
      </c>
      <c r="BI33" s="7" t="n">
        <v>0</v>
      </c>
      <c r="BJ33" s="7">
        <f>SUM(H33,R33,AB33,AL33,AV33)</f>
        <v/>
      </c>
      <c r="BK33" s="7">
        <f>SUM(K33,U33,AE33,AO33,AY33)</f>
        <v/>
      </c>
      <c r="BL33" s="7">
        <f>SUM(E33,O33,Y33,AI33,AS33)</f>
        <v/>
      </c>
      <c r="BM33" s="7">
        <f>SUM(G33,Q33,AA33,AK33,AU33)</f>
        <v/>
      </c>
      <c r="BN33" s="7" t="n">
        <v>0</v>
      </c>
      <c r="BO33" s="7">
        <f>BL33+BM33+BN33</f>
        <v/>
      </c>
      <c r="BP33" s="7" t="n">
        <v>1265.047763157894</v>
      </c>
      <c r="BQ33" s="7">
        <f>BO33/31*31</f>
        <v/>
      </c>
      <c r="BR33" s="7">
        <f>IFERROR(BL33/BE33,0)</f>
        <v/>
      </c>
    </row>
    <row r="34">
      <c r="A34" s="6" t="n">
        <v>24</v>
      </c>
      <c r="B34" s="6" t="inlineStr">
        <is>
          <t>2026-02-01</t>
        </is>
      </c>
      <c r="C34" s="6" t="inlineStr">
        <is>
          <t>ПТ</t>
        </is>
      </c>
      <c r="D34" s="6" t="inlineStr">
        <is>
          <t>Фазиахметов Артём Ринатович</t>
        </is>
      </c>
      <c r="E34" s="7" t="n">
        <v>0</v>
      </c>
      <c r="F34" s="7" t="n">
        <v>0</v>
      </c>
      <c r="G34" s="7" t="n">
        <v>0</v>
      </c>
      <c r="H34" s="7" t="n">
        <v>0</v>
      </c>
      <c r="I34" s="7" t="n">
        <v>0</v>
      </c>
      <c r="J34" s="7" t="n">
        <v>4</v>
      </c>
      <c r="K34" s="7">
        <f>ROUND(J34*BP34/100,0)*100</f>
        <v/>
      </c>
      <c r="L34" s="7" t="n">
        <v>0</v>
      </c>
      <c r="M34" s="7">
        <f>E34-K34</f>
        <v/>
      </c>
      <c r="N34" s="7" t="n">
        <v>0</v>
      </c>
      <c r="O34" s="7" t="n">
        <v>2919</v>
      </c>
      <c r="P34" s="7" t="n">
        <v>3</v>
      </c>
      <c r="Q34" s="7" t="n">
        <v>0</v>
      </c>
      <c r="R34" s="7" t="n">
        <v>0</v>
      </c>
      <c r="S34" s="7" t="n">
        <v>0</v>
      </c>
      <c r="T34" s="7" t="n">
        <v>4</v>
      </c>
      <c r="U34" s="7">
        <f>ROUND(T34*BP34/100,0)*100</f>
        <v/>
      </c>
      <c r="V34" s="7" t="n">
        <v>0</v>
      </c>
      <c r="W34" s="7">
        <f>O34-U34</f>
        <v/>
      </c>
      <c r="X34" s="7" t="n">
        <v>0</v>
      </c>
      <c r="Y34" s="7" t="n">
        <v>0</v>
      </c>
      <c r="Z34" s="7" t="n">
        <v>0</v>
      </c>
      <c r="AA34" s="7" t="n">
        <v>0</v>
      </c>
      <c r="AB34" s="7" t="n">
        <v>0</v>
      </c>
      <c r="AC34" s="7" t="n">
        <v>0</v>
      </c>
      <c r="AD34" s="7" t="n">
        <v>4</v>
      </c>
      <c r="AE34" s="7">
        <f>ROUND(AD34*BP34/100,0)*100</f>
        <v/>
      </c>
      <c r="AF34" s="7" t="n">
        <v>0</v>
      </c>
      <c r="AG34" s="7">
        <f>Y34-AE34</f>
        <v/>
      </c>
      <c r="AH34" s="7" t="n">
        <v>0</v>
      </c>
      <c r="AI34" s="7" t="n">
        <v>2040.25</v>
      </c>
      <c r="AJ34" s="7" t="n">
        <v>2</v>
      </c>
      <c r="AK34" s="7" t="n">
        <v>0</v>
      </c>
      <c r="AL34" s="7" t="n">
        <v>0</v>
      </c>
      <c r="AM34" s="7" t="n">
        <v>0</v>
      </c>
      <c r="AN34" s="7" t="n">
        <v>4</v>
      </c>
      <c r="AO34" s="7">
        <f>ROUND(AN34*BP34/100,0)*100</f>
        <v/>
      </c>
      <c r="AP34" s="7" t="n">
        <v>0</v>
      </c>
      <c r="AQ34" s="7">
        <f>AI34-AO34</f>
        <v/>
      </c>
      <c r="AR34" s="7" t="n">
        <v>0</v>
      </c>
      <c r="AS34" s="7" t="n">
        <v>0</v>
      </c>
      <c r="AT34" s="7" t="n">
        <v>0</v>
      </c>
      <c r="AU34" s="7" t="n">
        <v>0</v>
      </c>
      <c r="AV34" s="7" t="n">
        <v>0</v>
      </c>
      <c r="AW34" s="7" t="n">
        <v>0</v>
      </c>
      <c r="AX34" s="7" t="n">
        <v>2</v>
      </c>
      <c r="AY34" s="7">
        <f>ROUND(AX34*BP34/100,0)*100</f>
        <v/>
      </c>
      <c r="AZ34" s="7" t="n">
        <v>0</v>
      </c>
      <c r="BA34" s="7">
        <f>AS34-AY34</f>
        <v/>
      </c>
      <c r="BB34" s="7" t="n">
        <v>0</v>
      </c>
      <c r="BC34" s="6" t="n"/>
      <c r="BD34" s="7">
        <f>SUM(J34,T34,AD34,AN34,AX34)</f>
        <v/>
      </c>
      <c r="BE34" s="7">
        <f>SUM(F34,P34,Z34,AJ34,AT34)</f>
        <v/>
      </c>
      <c r="BF34" s="7">
        <f>SUM(N34,X34,AH34,AR34,BB34)</f>
        <v/>
      </c>
      <c r="BG34" s="7">
        <f>SUM(L34,V34,AF34,AP34,AZ34)</f>
        <v/>
      </c>
      <c r="BH34" s="7">
        <f>SUM(I34,S34,AC34,AM34,AW34)</f>
        <v/>
      </c>
      <c r="BI34" s="7" t="n">
        <v>0</v>
      </c>
      <c r="BJ34" s="7">
        <f>SUM(H34,R34,AB34,AL34,AV34)</f>
        <v/>
      </c>
      <c r="BK34" s="7">
        <f>SUM(K34,U34,AE34,AO34,AY34)</f>
        <v/>
      </c>
      <c r="BL34" s="7">
        <f>SUM(E34,O34,Y34,AI34,AS34)</f>
        <v/>
      </c>
      <c r="BM34" s="7">
        <f>SUM(G34,Q34,AA34,AK34,AU34)</f>
        <v/>
      </c>
      <c r="BN34" s="7" t="n">
        <v>0</v>
      </c>
      <c r="BO34" s="7">
        <f>BL34+BM34+BN34</f>
        <v/>
      </c>
      <c r="BP34" s="7" t="n">
        <v>877.53625</v>
      </c>
      <c r="BQ34" s="7">
        <f>BO34/31*31</f>
        <v/>
      </c>
      <c r="BR34" s="7">
        <f>IFERROR(BL34/BE34,0)</f>
        <v/>
      </c>
    </row>
    <row r="35">
      <c r="A35" s="6" t="n">
        <v>25</v>
      </c>
      <c r="B35" s="6" t="inlineStr">
        <is>
          <t>2026-02-01</t>
        </is>
      </c>
      <c r="C35" s="6" t="inlineStr">
        <is>
          <t>ПТ</t>
        </is>
      </c>
      <c r="D35" s="6" t="inlineStr">
        <is>
          <t>Федоров Александр Максимович</t>
        </is>
      </c>
      <c r="E35" s="7" t="n">
        <v>26815.25</v>
      </c>
      <c r="F35" s="7" t="n">
        <v>25</v>
      </c>
      <c r="G35" s="7" t="n">
        <v>0</v>
      </c>
      <c r="H35" s="7" t="n">
        <v>0</v>
      </c>
      <c r="I35" s="7" t="n">
        <v>0</v>
      </c>
      <c r="J35" s="7" t="n">
        <v>32</v>
      </c>
      <c r="K35" s="7">
        <f>ROUND(J35*BP35/100,0)*100</f>
        <v/>
      </c>
      <c r="L35" s="7" t="n">
        <v>0</v>
      </c>
      <c r="M35" s="7">
        <f>E35-K35</f>
        <v/>
      </c>
      <c r="N35" s="7" t="n">
        <v>3</v>
      </c>
      <c r="O35" s="7" t="n">
        <v>28743.58</v>
      </c>
      <c r="P35" s="7" t="n">
        <v>26</v>
      </c>
      <c r="Q35" s="7" t="n">
        <v>0</v>
      </c>
      <c r="R35" s="7" t="n">
        <v>0</v>
      </c>
      <c r="S35" s="7" t="n">
        <v>0</v>
      </c>
      <c r="T35" s="7" t="n">
        <v>32</v>
      </c>
      <c r="U35" s="7">
        <f>ROUND(T35*BP35/100,0)*100</f>
        <v/>
      </c>
      <c r="V35" s="7" t="n">
        <v>0</v>
      </c>
      <c r="W35" s="7">
        <f>O35-U35</f>
        <v/>
      </c>
      <c r="X35" s="7" t="n">
        <v>1</v>
      </c>
      <c r="Y35" s="7" t="n">
        <v>16993.92</v>
      </c>
      <c r="Z35" s="7" t="n">
        <v>15</v>
      </c>
      <c r="AA35" s="7" t="n">
        <v>0</v>
      </c>
      <c r="AB35" s="7" t="n">
        <v>0</v>
      </c>
      <c r="AC35" s="7" t="n">
        <v>3</v>
      </c>
      <c r="AD35" s="7" t="n">
        <v>32</v>
      </c>
      <c r="AE35" s="7">
        <f>ROUND(AD35*BP35/100,0)*100</f>
        <v/>
      </c>
      <c r="AF35" s="7" t="n">
        <v>0</v>
      </c>
      <c r="AG35" s="7">
        <f>Y35-AE35</f>
        <v/>
      </c>
      <c r="AH35" s="7" t="n">
        <v>1</v>
      </c>
      <c r="AI35" s="7" t="n">
        <v>36773.91</v>
      </c>
      <c r="AJ35" s="7" t="n">
        <v>34</v>
      </c>
      <c r="AK35" s="7" t="n">
        <v>0</v>
      </c>
      <c r="AL35" s="7" t="n">
        <v>0</v>
      </c>
      <c r="AM35" s="7" t="n">
        <v>0</v>
      </c>
      <c r="AN35" s="7" t="n">
        <v>32</v>
      </c>
      <c r="AO35" s="7">
        <f>ROUND(AN35*BP35/100,0)*100</f>
        <v/>
      </c>
      <c r="AP35" s="7" t="n">
        <v>0</v>
      </c>
      <c r="AQ35" s="7">
        <f>AI35-AO35</f>
        <v/>
      </c>
      <c r="AR35" s="7" t="n">
        <v>2</v>
      </c>
      <c r="AS35" s="7" t="n">
        <v>15852.5</v>
      </c>
      <c r="AT35" s="7" t="n">
        <v>15</v>
      </c>
      <c r="AU35" s="7" t="n">
        <v>0</v>
      </c>
      <c r="AV35" s="7" t="n">
        <v>0</v>
      </c>
      <c r="AW35" s="7" t="n">
        <v>0</v>
      </c>
      <c r="AX35" s="7" t="n">
        <v>14</v>
      </c>
      <c r="AY35" s="7">
        <f>ROUND(AX35*BP35/100,0)*100</f>
        <v/>
      </c>
      <c r="AZ35" s="7" t="n">
        <v>0</v>
      </c>
      <c r="BA35" s="7">
        <f>AS35-AY35</f>
        <v/>
      </c>
      <c r="BB35" s="7" t="n">
        <v>1</v>
      </c>
      <c r="BC35" s="6" t="n"/>
      <c r="BD35" s="7">
        <f>SUM(J35,T35,AD35,AN35,AX35)</f>
        <v/>
      </c>
      <c r="BE35" s="7">
        <f>SUM(F35,P35,Z35,AJ35,AT35)</f>
        <v/>
      </c>
      <c r="BF35" s="7">
        <f>SUM(N35,X35,AH35,AR35,BB35)</f>
        <v/>
      </c>
      <c r="BG35" s="7">
        <f>SUM(L35,V35,AF35,AP35,AZ35)</f>
        <v/>
      </c>
      <c r="BH35" s="7">
        <f>SUM(I35,S35,AC35,AM35,AW35)</f>
        <v/>
      </c>
      <c r="BI35" s="7" t="n">
        <v>0</v>
      </c>
      <c r="BJ35" s="7">
        <f>SUM(H35,R35,AB35,AL35,AV35)</f>
        <v/>
      </c>
      <c r="BK35" s="7">
        <f>SUM(K35,U35,AE35,AO35,AY35)</f>
        <v/>
      </c>
      <c r="BL35" s="7">
        <f>SUM(E35,O35,Y35,AI35,AS35)</f>
        <v/>
      </c>
      <c r="BM35" s="7">
        <f>SUM(G35,Q35,AA35,AK35,AU35)</f>
        <v/>
      </c>
      <c r="BN35" s="7" t="n">
        <v>0</v>
      </c>
      <c r="BO35" s="7">
        <f>BL35+BM35+BN35</f>
        <v/>
      </c>
      <c r="BP35" s="7" t="n">
        <v>1052.47525</v>
      </c>
      <c r="BQ35" s="7">
        <f>BO35/31*31</f>
        <v/>
      </c>
      <c r="BR35" s="7">
        <f>IFERROR(BL35/BE35,0)</f>
        <v/>
      </c>
    </row>
    <row r="36">
      <c r="A36" s="6" t="n">
        <v>26</v>
      </c>
      <c r="B36" s="6" t="inlineStr">
        <is>
          <t>2026-02-01</t>
        </is>
      </c>
      <c r="C36" s="6" t="inlineStr">
        <is>
          <t>ПТ</t>
        </is>
      </c>
      <c r="D36" s="6" t="inlineStr">
        <is>
          <t>Фофанов Сергей Анатольевич</t>
        </is>
      </c>
      <c r="E36" s="7" t="n">
        <v>0</v>
      </c>
      <c r="F36" s="7" t="n">
        <v>0</v>
      </c>
      <c r="G36" s="7" t="n">
        <v>0</v>
      </c>
      <c r="H36" s="7" t="n">
        <v>0</v>
      </c>
      <c r="I36" s="7" t="n">
        <v>0</v>
      </c>
      <c r="J36" s="7" t="n">
        <v>0</v>
      </c>
      <c r="K36" s="7">
        <f>ROUND(J36*BP36/100,0)*100</f>
        <v/>
      </c>
      <c r="L36" s="7" t="n">
        <v>0</v>
      </c>
      <c r="M36" s="7">
        <f>E36-K36</f>
        <v/>
      </c>
      <c r="N36" s="7" t="n">
        <v>0</v>
      </c>
      <c r="O36" s="7" t="n">
        <v>0</v>
      </c>
      <c r="P36" s="7" t="n">
        <v>0</v>
      </c>
      <c r="Q36" s="7" t="n">
        <v>0</v>
      </c>
      <c r="R36" s="7" t="n">
        <v>0</v>
      </c>
      <c r="S36" s="7" t="n">
        <v>0</v>
      </c>
      <c r="T36" s="7" t="n">
        <v>0</v>
      </c>
      <c r="U36" s="7">
        <f>ROUND(T36*BP36/100,0)*100</f>
        <v/>
      </c>
      <c r="V36" s="7" t="n">
        <v>0</v>
      </c>
      <c r="W36" s="7">
        <f>O36-U36</f>
        <v/>
      </c>
      <c r="X36" s="7" t="n">
        <v>0</v>
      </c>
      <c r="Y36" s="7" t="n">
        <v>0</v>
      </c>
      <c r="Z36" s="7" t="n">
        <v>0</v>
      </c>
      <c r="AA36" s="7" t="n">
        <v>0</v>
      </c>
      <c r="AB36" s="7" t="n">
        <v>0</v>
      </c>
      <c r="AC36" s="7" t="n">
        <v>0</v>
      </c>
      <c r="AD36" s="7" t="n">
        <v>0</v>
      </c>
      <c r="AE36" s="7">
        <f>ROUND(AD36*BP36/100,0)*100</f>
        <v/>
      </c>
      <c r="AF36" s="7" t="n">
        <v>0</v>
      </c>
      <c r="AG36" s="7">
        <f>Y36-AE36</f>
        <v/>
      </c>
      <c r="AH36" s="7" t="n">
        <v>0</v>
      </c>
      <c r="AI36" s="7" t="n">
        <v>0</v>
      </c>
      <c r="AJ36" s="7" t="n">
        <v>0</v>
      </c>
      <c r="AK36" s="7" t="n">
        <v>0</v>
      </c>
      <c r="AL36" s="7" t="n">
        <v>0</v>
      </c>
      <c r="AM36" s="7" t="n">
        <v>0</v>
      </c>
      <c r="AN36" s="7" t="n">
        <v>0</v>
      </c>
      <c r="AO36" s="7">
        <f>ROUND(AN36*BP36/100,0)*100</f>
        <v/>
      </c>
      <c r="AP36" s="7" t="n">
        <v>0</v>
      </c>
      <c r="AQ36" s="7">
        <f>AI36-AO36</f>
        <v/>
      </c>
      <c r="AR36" s="7" t="n">
        <v>0</v>
      </c>
      <c r="AS36" s="7" t="n">
        <v>0</v>
      </c>
      <c r="AT36" s="7" t="n">
        <v>0</v>
      </c>
      <c r="AU36" s="7" t="n">
        <v>0</v>
      </c>
      <c r="AV36" s="7" t="n">
        <v>0</v>
      </c>
      <c r="AW36" s="7" t="n">
        <v>1</v>
      </c>
      <c r="AX36" s="7" t="n">
        <v>0</v>
      </c>
      <c r="AY36" s="7">
        <f>ROUND(AX36*BP36/100,0)*100</f>
        <v/>
      </c>
      <c r="AZ36" s="7" t="n">
        <v>0</v>
      </c>
      <c r="BA36" s="7">
        <f>AS36-AY36</f>
        <v/>
      </c>
      <c r="BB36" s="7" t="n">
        <v>0</v>
      </c>
      <c r="BC36" s="6" t="n"/>
      <c r="BD36" s="7">
        <f>SUM(J36,T36,AD36,AN36,AX36)</f>
        <v/>
      </c>
      <c r="BE36" s="7">
        <f>SUM(F36,P36,Z36,AJ36,AT36)</f>
        <v/>
      </c>
      <c r="BF36" s="7">
        <f>SUM(N36,X36,AH36,AR36,BB36)</f>
        <v/>
      </c>
      <c r="BG36" s="7">
        <f>SUM(L36,V36,AF36,AP36,AZ36)</f>
        <v/>
      </c>
      <c r="BH36" s="7">
        <f>SUM(I36,S36,AC36,AM36,AW36)</f>
        <v/>
      </c>
      <c r="BI36" s="7" t="n">
        <v>0</v>
      </c>
      <c r="BJ36" s="7">
        <f>SUM(H36,R36,AB36,AL36,AV36)</f>
        <v/>
      </c>
      <c r="BK36" s="7">
        <f>SUM(K36,U36,AE36,AO36,AY36)</f>
        <v/>
      </c>
      <c r="BL36" s="7">
        <f>SUM(E36,O36,Y36,AI36,AS36)</f>
        <v/>
      </c>
      <c r="BM36" s="7">
        <f>SUM(G36,Q36,AA36,AK36,AU36)</f>
        <v/>
      </c>
      <c r="BN36" s="7" t="n">
        <v>0</v>
      </c>
      <c r="BO36" s="7">
        <f>BL36+BM36+BN36</f>
        <v/>
      </c>
      <c r="BP36" s="7" t="n">
        <v>0</v>
      </c>
      <c r="BQ36" s="7">
        <f>BO36/31*31</f>
        <v/>
      </c>
      <c r="BR36" s="7">
        <f>IFERROR(BL36/BE36,0)</f>
        <v/>
      </c>
    </row>
    <row r="37">
      <c r="A37" s="6" t="n">
        <v>27</v>
      </c>
      <c r="B37" s="6" t="inlineStr">
        <is>
          <t>2026-02-01</t>
        </is>
      </c>
      <c r="C37" s="6" t="inlineStr">
        <is>
          <t>ПТ</t>
        </is>
      </c>
      <c r="D37" s="6" t="inlineStr">
        <is>
          <t>Шамшурина Наталья Александровна</t>
        </is>
      </c>
      <c r="E37" s="7" t="n">
        <v>20517</v>
      </c>
      <c r="F37" s="7" t="n">
        <v>16</v>
      </c>
      <c r="G37" s="7" t="n">
        <v>0</v>
      </c>
      <c r="H37" s="7" t="n">
        <v>0</v>
      </c>
      <c r="I37" s="7" t="n">
        <v>0</v>
      </c>
      <c r="J37" s="7" t="n">
        <v>24</v>
      </c>
      <c r="K37" s="7">
        <f>ROUND(J37*BP37/100,0)*100</f>
        <v/>
      </c>
      <c r="L37" s="7" t="n">
        <v>0</v>
      </c>
      <c r="M37" s="7">
        <f>E37-K37</f>
        <v/>
      </c>
      <c r="N37" s="7" t="n">
        <v>4</v>
      </c>
      <c r="O37" s="7" t="n">
        <v>19044.5</v>
      </c>
      <c r="P37" s="7" t="n">
        <v>17</v>
      </c>
      <c r="Q37" s="7" t="n">
        <v>0</v>
      </c>
      <c r="R37" s="7" t="n">
        <v>0</v>
      </c>
      <c r="S37" s="7" t="n">
        <v>1</v>
      </c>
      <c r="T37" s="7" t="n">
        <v>24</v>
      </c>
      <c r="U37" s="7">
        <f>ROUND(T37*BP37/100,0)*100</f>
        <v/>
      </c>
      <c r="V37" s="7" t="n">
        <v>0</v>
      </c>
      <c r="W37" s="7">
        <f>O37-U37</f>
        <v/>
      </c>
      <c r="X37" s="7" t="n">
        <v>6</v>
      </c>
      <c r="Y37" s="7" t="n">
        <v>24414.5</v>
      </c>
      <c r="Z37" s="7" t="n">
        <v>18</v>
      </c>
      <c r="AA37" s="7" t="n">
        <v>0</v>
      </c>
      <c r="AB37" s="7" t="n">
        <v>0</v>
      </c>
      <c r="AC37" s="7" t="n">
        <v>2</v>
      </c>
      <c r="AD37" s="7" t="n">
        <v>24</v>
      </c>
      <c r="AE37" s="7">
        <f>ROUND(AD37*BP37/100,0)*100</f>
        <v/>
      </c>
      <c r="AF37" s="7" t="n">
        <v>0</v>
      </c>
      <c r="AG37" s="7">
        <f>Y37-AE37</f>
        <v/>
      </c>
      <c r="AH37" s="7" t="n">
        <v>5</v>
      </c>
      <c r="AI37" s="7" t="n">
        <v>18472</v>
      </c>
      <c r="AJ37" s="7" t="n">
        <v>13</v>
      </c>
      <c r="AK37" s="7" t="n">
        <v>0</v>
      </c>
      <c r="AL37" s="7" t="n">
        <v>0</v>
      </c>
      <c r="AM37" s="7" t="n">
        <v>1</v>
      </c>
      <c r="AN37" s="7" t="n">
        <v>24</v>
      </c>
      <c r="AO37" s="7">
        <f>ROUND(AN37*BP37/100,0)*100</f>
        <v/>
      </c>
      <c r="AP37" s="7" t="n">
        <v>0</v>
      </c>
      <c r="AQ37" s="7">
        <f>AI37-AO37</f>
        <v/>
      </c>
      <c r="AR37" s="7" t="n">
        <v>4</v>
      </c>
      <c r="AS37" s="7" t="n">
        <v>9567</v>
      </c>
      <c r="AT37" s="7" t="n">
        <v>7</v>
      </c>
      <c r="AU37" s="7" t="n">
        <v>0</v>
      </c>
      <c r="AV37" s="7" t="n">
        <v>0</v>
      </c>
      <c r="AW37" s="7" t="n">
        <v>0</v>
      </c>
      <c r="AX37" s="7" t="n">
        <v>10</v>
      </c>
      <c r="AY37" s="7">
        <f>ROUND(AX37*BP37/100,0)*100</f>
        <v/>
      </c>
      <c r="AZ37" s="7" t="n">
        <v>0</v>
      </c>
      <c r="BA37" s="7">
        <f>AS37-AY37</f>
        <v/>
      </c>
      <c r="BB37" s="7" t="n">
        <v>3</v>
      </c>
      <c r="BC37" s="6" t="n"/>
      <c r="BD37" s="7">
        <f>SUM(J37,T37,AD37,AN37,AX37)</f>
        <v/>
      </c>
      <c r="BE37" s="7">
        <f>SUM(F37,P37,Z37,AJ37,AT37)</f>
        <v/>
      </c>
      <c r="BF37" s="7">
        <f>SUM(N37,X37,AH37,AR37,BB37)</f>
        <v/>
      </c>
      <c r="BG37" s="7">
        <f>SUM(L37,V37,AF37,AP37,AZ37)</f>
        <v/>
      </c>
      <c r="BH37" s="7">
        <f>SUM(I37,S37,AC37,AM37,AW37)</f>
        <v/>
      </c>
      <c r="BI37" s="7" t="n">
        <v>0</v>
      </c>
      <c r="BJ37" s="7">
        <f>SUM(H37,R37,AB37,AL37,AV37)</f>
        <v/>
      </c>
      <c r="BK37" s="7">
        <f>SUM(K37,U37,AE37,AO37,AY37)</f>
        <v/>
      </c>
      <c r="BL37" s="7">
        <f>SUM(E37,O37,Y37,AI37,AS37)</f>
        <v/>
      </c>
      <c r="BM37" s="7">
        <f>SUM(G37,Q37,AA37,AK37,AU37)</f>
        <v/>
      </c>
      <c r="BN37" s="7" t="n">
        <v>0</v>
      </c>
      <c r="BO37" s="7">
        <f>BL37+BM37+BN37</f>
        <v/>
      </c>
      <c r="BP37" s="7" t="n">
        <v>1472.354945054945</v>
      </c>
      <c r="BQ37" s="7">
        <f>BO37/31*31</f>
        <v/>
      </c>
      <c r="BR37" s="7">
        <f>IFERROR(BL37/BE37,0)</f>
        <v/>
      </c>
    </row>
    <row r="38">
      <c r="A38" s="6" t="n">
        <v>28</v>
      </c>
      <c r="B38" s="6" t="inlineStr">
        <is>
          <t>2026-02-01</t>
        </is>
      </c>
      <c r="C38" s="6" t="inlineStr">
        <is>
          <t>ПТ</t>
        </is>
      </c>
      <c r="D38" s="6" t="inlineStr">
        <is>
          <t>Шитова Татьяна Петровна</t>
        </is>
      </c>
      <c r="E38" s="7" t="n">
        <v>0</v>
      </c>
      <c r="F38" s="7" t="n">
        <v>0</v>
      </c>
      <c r="G38" s="7" t="n">
        <v>0</v>
      </c>
      <c r="H38" s="7" t="n">
        <v>0</v>
      </c>
      <c r="I38" s="7" t="n">
        <v>0</v>
      </c>
      <c r="J38" s="7" t="n">
        <v>11</v>
      </c>
      <c r="K38" s="7">
        <f>ROUND(J38*BP38/100,0)*100</f>
        <v/>
      </c>
      <c r="L38" s="7" t="n">
        <v>0</v>
      </c>
      <c r="M38" s="7">
        <f>E38-K38</f>
        <v/>
      </c>
      <c r="N38" s="7" t="n">
        <v>0</v>
      </c>
      <c r="O38" s="7" t="n">
        <v>7810.5</v>
      </c>
      <c r="P38" s="7" t="n">
        <v>7</v>
      </c>
      <c r="Q38" s="7" t="n">
        <v>0</v>
      </c>
      <c r="R38" s="7" t="n">
        <v>0</v>
      </c>
      <c r="S38" s="7" t="n">
        <v>4</v>
      </c>
      <c r="T38" s="7" t="n">
        <v>11</v>
      </c>
      <c r="U38" s="7">
        <f>ROUND(T38*BP38/100,0)*100</f>
        <v/>
      </c>
      <c r="V38" s="7" t="n">
        <v>0</v>
      </c>
      <c r="W38" s="7">
        <f>O38-U38</f>
        <v/>
      </c>
      <c r="X38" s="7" t="n">
        <v>0</v>
      </c>
      <c r="Y38" s="7" t="n">
        <v>2275.5</v>
      </c>
      <c r="Z38" s="7" t="n">
        <v>2</v>
      </c>
      <c r="AA38" s="7" t="n">
        <v>0</v>
      </c>
      <c r="AB38" s="7" t="n">
        <v>0</v>
      </c>
      <c r="AC38" s="7" t="n">
        <v>0</v>
      </c>
      <c r="AD38" s="7" t="n">
        <v>11</v>
      </c>
      <c r="AE38" s="7">
        <f>ROUND(AD38*BP38/100,0)*100</f>
        <v/>
      </c>
      <c r="AF38" s="7" t="n">
        <v>0</v>
      </c>
      <c r="AG38" s="7">
        <f>Y38-AE38</f>
        <v/>
      </c>
      <c r="AH38" s="7" t="n">
        <v>0</v>
      </c>
      <c r="AI38" s="7" t="n">
        <v>5283</v>
      </c>
      <c r="AJ38" s="7" t="n">
        <v>5</v>
      </c>
      <c r="AK38" s="7" t="n">
        <v>0</v>
      </c>
      <c r="AL38" s="7" t="n">
        <v>0</v>
      </c>
      <c r="AM38" s="7" t="n">
        <v>0</v>
      </c>
      <c r="AN38" s="7" t="n">
        <v>11</v>
      </c>
      <c r="AO38" s="7">
        <f>ROUND(AN38*BP38/100,0)*100</f>
        <v/>
      </c>
      <c r="AP38" s="7" t="n">
        <v>0</v>
      </c>
      <c r="AQ38" s="7">
        <f>AI38-AO38</f>
        <v/>
      </c>
      <c r="AR38" s="7" t="n">
        <v>0</v>
      </c>
      <c r="AS38" s="7" t="n">
        <v>6758</v>
      </c>
      <c r="AT38" s="7" t="n">
        <v>6</v>
      </c>
      <c r="AU38" s="7" t="n">
        <v>0</v>
      </c>
      <c r="AV38" s="7" t="n">
        <v>0</v>
      </c>
      <c r="AW38" s="7" t="n">
        <v>0</v>
      </c>
      <c r="AX38" s="7" t="n">
        <v>5</v>
      </c>
      <c r="AY38" s="7">
        <f>ROUND(AX38*BP38/100,0)*100</f>
        <v/>
      </c>
      <c r="AZ38" s="7" t="n">
        <v>0</v>
      </c>
      <c r="BA38" s="7">
        <f>AS38-AY38</f>
        <v/>
      </c>
      <c r="BB38" s="7" t="n">
        <v>0</v>
      </c>
      <c r="BC38" s="6" t="n"/>
      <c r="BD38" s="7">
        <f>SUM(J38,T38,AD38,AN38,AX38)</f>
        <v/>
      </c>
      <c r="BE38" s="7">
        <f>SUM(F38,P38,Z38,AJ38,AT38)</f>
        <v/>
      </c>
      <c r="BF38" s="7">
        <f>SUM(N38,X38,AH38,AR38,BB38)</f>
        <v/>
      </c>
      <c r="BG38" s="7">
        <f>SUM(L38,V38,AF38,AP38,AZ38)</f>
        <v/>
      </c>
      <c r="BH38" s="7">
        <f>SUM(I38,S38,AC38,AM38,AW38)</f>
        <v/>
      </c>
      <c r="BI38" s="7" t="n">
        <v>0</v>
      </c>
      <c r="BJ38" s="7">
        <f>SUM(H38,R38,AB38,AL38,AV38)</f>
        <v/>
      </c>
      <c r="BK38" s="7">
        <f>SUM(K38,U38,AE38,AO38,AY38)</f>
        <v/>
      </c>
      <c r="BL38" s="7">
        <f>SUM(E38,O38,Y38,AI38,AS38)</f>
        <v/>
      </c>
      <c r="BM38" s="7">
        <f>SUM(G38,Q38,AA38,AK38,AU38)</f>
        <v/>
      </c>
      <c r="BN38" s="7" t="n">
        <v>0</v>
      </c>
      <c r="BO38" s="7">
        <f>BL38+BM38+BN38</f>
        <v/>
      </c>
      <c r="BP38" s="7" t="n">
        <v>1121.0125</v>
      </c>
      <c r="BQ38" s="7">
        <f>BO38/31*31</f>
        <v/>
      </c>
      <c r="BR38" s="7">
        <f>IFERROR(BL38/BE38,0)</f>
        <v/>
      </c>
    </row>
    <row r="39">
      <c r="A39" s="8" t="n"/>
      <c r="B39" s="8" t="n"/>
      <c r="C39" s="8" t="n"/>
      <c r="D39" s="8" t="inlineStr">
        <is>
          <t>Итого ТЗ</t>
        </is>
      </c>
      <c r="E39" s="9">
        <f>SUM(E21:E38)</f>
        <v/>
      </c>
      <c r="F39" s="9">
        <f>SUM(F21:F38)</f>
        <v/>
      </c>
      <c r="G39" s="9">
        <f>SUM(G21:G38)</f>
        <v/>
      </c>
      <c r="H39" s="9">
        <f>SUM(H21:H38)</f>
        <v/>
      </c>
      <c r="I39" s="9">
        <f>SUM(I21:I38)</f>
        <v/>
      </c>
      <c r="J39" s="9">
        <f>SUM(J21:J38)</f>
        <v/>
      </c>
      <c r="K39" s="9">
        <f>SUM(K21:K38)</f>
        <v/>
      </c>
      <c r="L39" s="9">
        <f>SUM(L21:L38)</f>
        <v/>
      </c>
      <c r="M39" s="9">
        <f>SUM(M21:M38)</f>
        <v/>
      </c>
      <c r="N39" s="9">
        <f>SUM(N21:N38)</f>
        <v/>
      </c>
      <c r="O39" s="9">
        <f>SUM(O21:O38)</f>
        <v/>
      </c>
      <c r="P39" s="9">
        <f>SUM(P21:P38)</f>
        <v/>
      </c>
      <c r="Q39" s="9">
        <f>SUM(Q21:Q38)</f>
        <v/>
      </c>
      <c r="R39" s="9">
        <f>SUM(R21:R38)</f>
        <v/>
      </c>
      <c r="S39" s="9">
        <f>SUM(S21:S38)</f>
        <v/>
      </c>
      <c r="T39" s="9">
        <f>SUM(T21:T38)</f>
        <v/>
      </c>
      <c r="U39" s="9">
        <f>SUM(U21:U38)</f>
        <v/>
      </c>
      <c r="V39" s="9">
        <f>SUM(V21:V38)</f>
        <v/>
      </c>
      <c r="W39" s="9">
        <f>SUM(W21:W38)</f>
        <v/>
      </c>
      <c r="X39" s="9">
        <f>SUM(X21:X38)</f>
        <v/>
      </c>
      <c r="Y39" s="9">
        <f>SUM(Y21:Y38)</f>
        <v/>
      </c>
      <c r="Z39" s="9">
        <f>SUM(Z21:Z38)</f>
        <v/>
      </c>
      <c r="AA39" s="9">
        <f>SUM(AA21:AA38)</f>
        <v/>
      </c>
      <c r="AB39" s="9">
        <f>SUM(AB21:AB38)</f>
        <v/>
      </c>
      <c r="AC39" s="9">
        <f>SUM(AC21:AC38)</f>
        <v/>
      </c>
      <c r="AD39" s="9">
        <f>SUM(AD21:AD38)</f>
        <v/>
      </c>
      <c r="AE39" s="9">
        <f>SUM(AE21:AE38)</f>
        <v/>
      </c>
      <c r="AF39" s="9">
        <f>SUM(AF21:AF38)</f>
        <v/>
      </c>
      <c r="AG39" s="9">
        <f>SUM(AG21:AG38)</f>
        <v/>
      </c>
      <c r="AH39" s="9">
        <f>SUM(AH21:AH38)</f>
        <v/>
      </c>
      <c r="AI39" s="9">
        <f>SUM(AI21:AI38)</f>
        <v/>
      </c>
      <c r="AJ39" s="9">
        <f>SUM(AJ21:AJ38)</f>
        <v/>
      </c>
      <c r="AK39" s="9">
        <f>SUM(AK21:AK38)</f>
        <v/>
      </c>
      <c r="AL39" s="9">
        <f>SUM(AL21:AL38)</f>
        <v/>
      </c>
      <c r="AM39" s="9">
        <f>SUM(AM21:AM38)</f>
        <v/>
      </c>
      <c r="AN39" s="9">
        <f>SUM(AN21:AN38)</f>
        <v/>
      </c>
      <c r="AO39" s="9">
        <f>SUM(AO21:AO38)</f>
        <v/>
      </c>
      <c r="AP39" s="9">
        <f>SUM(AP21:AP38)</f>
        <v/>
      </c>
      <c r="AQ39" s="9">
        <f>SUM(AQ21:AQ38)</f>
        <v/>
      </c>
      <c r="AR39" s="9">
        <f>SUM(AR21:AR38)</f>
        <v/>
      </c>
      <c r="AS39" s="9">
        <f>SUM(AS21:AS38)</f>
        <v/>
      </c>
      <c r="AT39" s="9">
        <f>SUM(AT21:AT38)</f>
        <v/>
      </c>
      <c r="AU39" s="9">
        <f>SUM(AU21:AU38)</f>
        <v/>
      </c>
      <c r="AV39" s="9">
        <f>SUM(AV21:AV38)</f>
        <v/>
      </c>
      <c r="AW39" s="9">
        <f>SUM(AW21:AW38)</f>
        <v/>
      </c>
      <c r="AX39" s="9">
        <f>SUM(AX21:AX38)</f>
        <v/>
      </c>
      <c r="AY39" s="9">
        <f>SUM(AY21:AY38)</f>
        <v/>
      </c>
      <c r="AZ39" s="9">
        <f>SUM(AZ21:AZ38)</f>
        <v/>
      </c>
      <c r="BA39" s="9">
        <f>SUM(BA21:BA38)</f>
        <v/>
      </c>
      <c r="BB39" s="9">
        <f>SUM(BB21:BB38)</f>
        <v/>
      </c>
      <c r="BC39" s="9">
        <f>SUM(BC21:BC38)</f>
        <v/>
      </c>
      <c r="BD39" s="9">
        <f>SUM(BD21:BD38)</f>
        <v/>
      </c>
      <c r="BE39" s="9">
        <f>SUM(BE21:BE38)</f>
        <v/>
      </c>
      <c r="BF39" s="9">
        <f>SUM(BF21:BF38)</f>
        <v/>
      </c>
      <c r="BG39" s="9">
        <f>SUM(BG21:BG38)</f>
        <v/>
      </c>
      <c r="BH39" s="9">
        <f>SUM(BH21:BH38)</f>
        <v/>
      </c>
      <c r="BI39" s="9">
        <f>SUM(BI21:BI38)</f>
        <v/>
      </c>
      <c r="BJ39" s="9">
        <f>SUM(BJ21:BJ38)</f>
        <v/>
      </c>
      <c r="BK39" s="9">
        <f>SUM(BK21:BK38)</f>
        <v/>
      </c>
      <c r="BL39" s="9">
        <f>SUM(BL21:BL38)</f>
        <v/>
      </c>
      <c r="BM39" s="9">
        <f>SUM(BM21:BM38)</f>
        <v/>
      </c>
      <c r="BN39" s="9">
        <f>SUM(BN21:BN38)</f>
        <v/>
      </c>
      <c r="BO39" s="9">
        <f>SUM(BO21:BO38)</f>
        <v/>
      </c>
      <c r="BP39" s="9">
        <f>IFERROR(BK39/BD39,0)</f>
        <v/>
      </c>
      <c r="BQ39" s="9">
        <f>BO39/31*31</f>
        <v/>
      </c>
      <c r="BR39" s="9">
        <f>IFERROR(BL39/BE39,0)</f>
        <v/>
      </c>
    </row>
    <row r="41">
      <c r="A41" s="5" t="n"/>
      <c r="B41" s="5" t="n"/>
      <c r="C41" s="5" t="n"/>
      <c r="D41" s="5" t="inlineStr">
        <is>
          <t>ГРУППОВЫЕ ПРОГРАММЫ</t>
        </is>
      </c>
      <c r="E41" s="5" t="n"/>
      <c r="F41" s="5" t="n"/>
      <c r="G41" s="5" t="n"/>
      <c r="H41" s="5" t="n"/>
      <c r="I41" s="5" t="n"/>
      <c r="J41" s="5" t="n"/>
      <c r="K41" s="5" t="n"/>
      <c r="L41" s="5" t="n"/>
      <c r="M41" s="5" t="n"/>
      <c r="N41" s="5" t="n"/>
      <c r="O41" s="5" t="n"/>
      <c r="P41" s="5" t="n"/>
      <c r="Q41" s="5" t="n"/>
      <c r="R41" s="5" t="n"/>
      <c r="S41" s="5" t="n"/>
      <c r="T41" s="5" t="n"/>
      <c r="U41" s="5" t="n"/>
      <c r="V41" s="5" t="n"/>
      <c r="W41" s="5" t="n"/>
      <c r="X41" s="5" t="n"/>
      <c r="Y41" s="5" t="n"/>
      <c r="Z41" s="5" t="n"/>
      <c r="AA41" s="5" t="n"/>
      <c r="AB41" s="5" t="n"/>
      <c r="AC41" s="5" t="n"/>
      <c r="AD41" s="5" t="n"/>
      <c r="AE41" s="5" t="n"/>
      <c r="AF41" s="5" t="n"/>
      <c r="AG41" s="5" t="n"/>
      <c r="AH41" s="5" t="n"/>
      <c r="AI41" s="5" t="n"/>
      <c r="AJ41" s="5" t="n"/>
      <c r="AK41" s="5" t="n"/>
      <c r="AL41" s="5" t="n"/>
      <c r="AM41" s="5" t="n"/>
      <c r="AN41" s="5" t="n"/>
      <c r="AO41" s="5" t="n"/>
      <c r="AP41" s="5" t="n"/>
      <c r="AQ41" s="5" t="n"/>
      <c r="AR41" s="5" t="n"/>
      <c r="AS41" s="5" t="n"/>
      <c r="AT41" s="5" t="n"/>
      <c r="AU41" s="5" t="n"/>
      <c r="AV41" s="5" t="n"/>
      <c r="AW41" s="5" t="n"/>
      <c r="AX41" s="5" t="n"/>
      <c r="AY41" s="5" t="n"/>
      <c r="AZ41" s="5" t="n"/>
      <c r="BA41" s="5" t="n"/>
      <c r="BB41" s="5" t="n"/>
      <c r="BC41" s="5" t="n"/>
      <c r="BD41" s="5" t="n"/>
      <c r="BE41" s="5" t="n"/>
      <c r="BF41" s="5" t="n"/>
      <c r="BG41" s="5" t="n"/>
      <c r="BH41" s="5" t="n"/>
      <c r="BI41" s="5" t="n"/>
      <c r="BJ41" s="5" t="n"/>
      <c r="BK41" s="5" t="n"/>
      <c r="BL41" s="5" t="n"/>
      <c r="BM41" s="5" t="n"/>
      <c r="BN41" s="5" t="n"/>
      <c r="BO41" s="5" t="n"/>
      <c r="BP41" s="5" t="n"/>
      <c r="BQ41" s="5" t="n"/>
      <c r="BR41" s="5" t="n"/>
    </row>
    <row r="42">
      <c r="A42" s="4" t="inlineStr">
        <is>
          <t>№</t>
        </is>
      </c>
      <c r="B42" s="4" t="inlineStr">
        <is>
          <t>Дата начала</t>
        </is>
      </c>
      <c r="C42" s="4" t="inlineStr">
        <is>
          <t>Статус</t>
        </is>
      </c>
      <c r="D42" s="4" t="inlineStr">
        <is>
          <t>ФИО</t>
        </is>
      </c>
      <c r="E42" s="4" t="inlineStr">
        <is>
          <t>Факт $ из 1С</t>
        </is>
      </c>
      <c r="F42" s="4" t="inlineStr">
        <is>
          <t>Факт ПТ</t>
        </is>
      </c>
      <c r="G42" s="4" t="inlineStr">
        <is>
          <t>Факт $ МГ/секции</t>
        </is>
      </c>
      <c r="H42" s="4" t="inlineStr">
        <is>
          <t>Факт МГ/секции</t>
        </is>
      </c>
      <c r="I42" s="4" t="inlineStr">
        <is>
          <t>Факт ВПТ</t>
        </is>
      </c>
      <c r="J42" s="4" t="inlineStr">
        <is>
          <t>Тех. задание ПТ</t>
        </is>
      </c>
      <c r="K42" s="4" t="inlineStr">
        <is>
          <t>Тех задание $</t>
        </is>
      </c>
      <c r="L42" s="4" t="inlineStr">
        <is>
          <t>Тех. задание ВПТ</t>
        </is>
      </c>
      <c r="M42" s="4" t="inlineStr">
        <is>
          <t>Разница ПТ $</t>
        </is>
      </c>
      <c r="N42" s="4" t="inlineStr">
        <is>
          <t>Факт СПЛИТ</t>
        </is>
      </c>
      <c r="O42" s="4" t="inlineStr">
        <is>
          <t>Факт $ из 1С</t>
        </is>
      </c>
      <c r="P42" s="4" t="inlineStr">
        <is>
          <t>Факт ПТ</t>
        </is>
      </c>
      <c r="Q42" s="4" t="inlineStr">
        <is>
          <t>Факт $ МГ/секции</t>
        </is>
      </c>
      <c r="R42" s="4" t="inlineStr">
        <is>
          <t>Факт МГ/секции</t>
        </is>
      </c>
      <c r="S42" s="4" t="inlineStr">
        <is>
          <t>Факт ВПТ</t>
        </is>
      </c>
      <c r="T42" s="4" t="inlineStr">
        <is>
          <t>Тех. задание ПТ</t>
        </is>
      </c>
      <c r="U42" s="4" t="inlineStr">
        <is>
          <t>Тех задание $</t>
        </is>
      </c>
      <c r="V42" s="4" t="inlineStr">
        <is>
          <t>Тех. задание ВПТ</t>
        </is>
      </c>
      <c r="W42" s="4" t="inlineStr">
        <is>
          <t>Разница ПТ $</t>
        </is>
      </c>
      <c r="X42" s="4" t="inlineStr">
        <is>
          <t>Факт СПЛИТ</t>
        </is>
      </c>
      <c r="Y42" s="4" t="inlineStr">
        <is>
          <t>Факт $ из 1С</t>
        </is>
      </c>
      <c r="Z42" s="4" t="inlineStr">
        <is>
          <t>Факт ПТ</t>
        </is>
      </c>
      <c r="AA42" s="4" t="inlineStr">
        <is>
          <t>Факт $ МГ/секции</t>
        </is>
      </c>
      <c r="AB42" s="4" t="inlineStr">
        <is>
          <t>Факт МГ/секции</t>
        </is>
      </c>
      <c r="AC42" s="4" t="inlineStr">
        <is>
          <t>Факт ВПТ</t>
        </is>
      </c>
      <c r="AD42" s="4" t="inlineStr">
        <is>
          <t>Тех. задание ПТ</t>
        </is>
      </c>
      <c r="AE42" s="4" t="inlineStr">
        <is>
          <t>Тех задание $</t>
        </is>
      </c>
      <c r="AF42" s="4" t="inlineStr">
        <is>
          <t>Тех. задание ВПТ</t>
        </is>
      </c>
      <c r="AG42" s="4" t="inlineStr">
        <is>
          <t>Разница ПТ $</t>
        </is>
      </c>
      <c r="AH42" s="4" t="inlineStr">
        <is>
          <t>Факт СПЛИТ</t>
        </is>
      </c>
      <c r="AI42" s="4" t="inlineStr">
        <is>
          <t>Факт $ из 1С</t>
        </is>
      </c>
      <c r="AJ42" s="4" t="inlineStr">
        <is>
          <t>Факт ПТ</t>
        </is>
      </c>
      <c r="AK42" s="4" t="inlineStr">
        <is>
          <t>Факт $ МГ/секции</t>
        </is>
      </c>
      <c r="AL42" s="4" t="inlineStr">
        <is>
          <t>Факт МГ/секции</t>
        </is>
      </c>
      <c r="AM42" s="4" t="inlineStr">
        <is>
          <t>Факт ВПТ</t>
        </is>
      </c>
      <c r="AN42" s="4" t="inlineStr">
        <is>
          <t>Тех. задание ПТ</t>
        </is>
      </c>
      <c r="AO42" s="4" t="inlineStr">
        <is>
          <t>Тех задание $</t>
        </is>
      </c>
      <c r="AP42" s="4" t="inlineStr">
        <is>
          <t>Тех. задание ВПТ</t>
        </is>
      </c>
      <c r="AQ42" s="4" t="inlineStr">
        <is>
          <t>Разница ПТ $</t>
        </is>
      </c>
      <c r="AR42" s="4" t="inlineStr">
        <is>
          <t>Факт СПЛИТ</t>
        </is>
      </c>
      <c r="AS42" s="4" t="inlineStr">
        <is>
          <t>Факт $ из 1С</t>
        </is>
      </c>
      <c r="AT42" s="4" t="inlineStr">
        <is>
          <t>Факт ПТ</t>
        </is>
      </c>
      <c r="AU42" s="4" t="inlineStr">
        <is>
          <t>Факт $ МГ/секции</t>
        </is>
      </c>
      <c r="AV42" s="4" t="inlineStr">
        <is>
          <t>Факт МГ/секции</t>
        </is>
      </c>
      <c r="AW42" s="4" t="inlineStr">
        <is>
          <t>Факт ВПТ</t>
        </is>
      </c>
      <c r="AX42" s="4" t="inlineStr">
        <is>
          <t>Тех. задание ПТ</t>
        </is>
      </c>
      <c r="AY42" s="4" t="inlineStr">
        <is>
          <t>Тех задание $</t>
        </is>
      </c>
      <c r="AZ42" s="4" t="inlineStr">
        <is>
          <t>Тех. задание ВПТ</t>
        </is>
      </c>
      <c r="BA42" s="4" t="inlineStr">
        <is>
          <t>Разница ПТ $</t>
        </is>
      </c>
      <c r="BB42" s="4" t="inlineStr">
        <is>
          <t>Факт СПЛИТ</t>
        </is>
      </c>
      <c r="BC42" s="4" t="inlineStr"/>
      <c r="BD42" s="4" t="inlineStr">
        <is>
          <t>Тех. задание ПТ</t>
        </is>
      </c>
      <c r="BE42" s="4" t="inlineStr">
        <is>
          <t>Факт ПТ</t>
        </is>
      </c>
      <c r="BF42" s="4" t="inlineStr">
        <is>
          <t>Факт СПЛИТ</t>
        </is>
      </c>
      <c r="BG42" s="4" t="inlineStr">
        <is>
          <t>Тех. задание ВПТ</t>
        </is>
      </c>
      <c r="BH42" s="4" t="inlineStr">
        <is>
          <t>Факт ВПТ</t>
        </is>
      </c>
      <c r="BI42" s="4" t="inlineStr">
        <is>
          <t>Тех. задание</t>
        </is>
      </c>
      <c r="BJ42" s="4" t="inlineStr">
        <is>
          <t>Факт</t>
        </is>
      </c>
      <c r="BK42" s="4" t="inlineStr">
        <is>
          <t>Тех задание $</t>
        </is>
      </c>
      <c r="BL42" s="4" t="inlineStr">
        <is>
          <t>Факт ПТ 1С $</t>
        </is>
      </c>
      <c r="BM42" s="4" t="inlineStr">
        <is>
          <t>Факт МГ/секции 1С $</t>
        </is>
      </c>
      <c r="BN42" s="4" t="inlineStr">
        <is>
          <t>Прочие услуги $</t>
        </is>
      </c>
      <c r="BO42" s="4" t="inlineStr">
        <is>
          <t>Факт общий $</t>
        </is>
      </c>
      <c r="BP42" s="4" t="inlineStr">
        <is>
          <t>Средняя стоимость ПТ прошлого месяца $</t>
        </is>
      </c>
      <c r="BQ42" s="4" t="inlineStr">
        <is>
          <t>Ранрейт $</t>
        </is>
      </c>
      <c r="BR42" s="4" t="inlineStr">
        <is>
          <t>Средняя стоимость ПТ на новый месяц</t>
        </is>
      </c>
    </row>
    <row r="43">
      <c r="A43" s="6" t="n">
        <v>29</v>
      </c>
      <c r="B43" s="6" t="inlineStr">
        <is>
          <t>2026-02-01</t>
        </is>
      </c>
      <c r="C43" s="6" t="inlineStr">
        <is>
          <t>ПТ</t>
        </is>
      </c>
      <c r="D43" s="6" t="inlineStr">
        <is>
          <t>Козлова Марина Валерьевна</t>
        </is>
      </c>
      <c r="E43" s="7" t="n">
        <v>9584.5</v>
      </c>
      <c r="F43" s="7" t="n">
        <v>9</v>
      </c>
      <c r="G43" s="7" t="n">
        <v>8450.75</v>
      </c>
      <c r="H43" s="7" t="n">
        <v>14</v>
      </c>
      <c r="I43" s="7" t="n">
        <v>1</v>
      </c>
      <c r="J43" s="7" t="n">
        <v>27</v>
      </c>
      <c r="K43" s="7">
        <f>ROUND(J43*BP43/100,0)*100</f>
        <v/>
      </c>
      <c r="L43" s="7" t="n">
        <v>0</v>
      </c>
      <c r="M43" s="7">
        <f>E43-K43</f>
        <v/>
      </c>
      <c r="N43" s="7" t="n">
        <v>0</v>
      </c>
      <c r="O43" s="7" t="n">
        <v>10168.75</v>
      </c>
      <c r="P43" s="7" t="n">
        <v>9</v>
      </c>
      <c r="Q43" s="7" t="n">
        <v>11866.5</v>
      </c>
      <c r="R43" s="7" t="n">
        <v>19</v>
      </c>
      <c r="S43" s="7" t="n">
        <v>2</v>
      </c>
      <c r="T43" s="7" t="n">
        <v>27</v>
      </c>
      <c r="U43" s="7">
        <f>ROUND(T43*BP43/100,0)*100</f>
        <v/>
      </c>
      <c r="V43" s="7" t="n">
        <v>0</v>
      </c>
      <c r="W43" s="7">
        <f>O43-U43</f>
        <v/>
      </c>
      <c r="X43" s="7" t="n">
        <v>4</v>
      </c>
      <c r="Y43" s="7" t="n">
        <v>8823.25</v>
      </c>
      <c r="Z43" s="7" t="n">
        <v>8</v>
      </c>
      <c r="AA43" s="7" t="n">
        <v>10969</v>
      </c>
      <c r="AB43" s="7" t="n">
        <v>18</v>
      </c>
      <c r="AC43" s="7" t="n">
        <v>0</v>
      </c>
      <c r="AD43" s="7" t="n">
        <v>27</v>
      </c>
      <c r="AE43" s="7">
        <f>ROUND(AD43*BP43/100,0)*100</f>
        <v/>
      </c>
      <c r="AF43" s="7" t="n">
        <v>0</v>
      </c>
      <c r="AG43" s="7">
        <f>Y43-AE43</f>
        <v/>
      </c>
      <c r="AH43" s="7" t="n">
        <v>3</v>
      </c>
      <c r="AI43" s="7" t="n">
        <v>9703.5</v>
      </c>
      <c r="AJ43" s="7" t="n">
        <v>9</v>
      </c>
      <c r="AK43" s="7" t="n">
        <v>12002.5</v>
      </c>
      <c r="AL43" s="7" t="n">
        <v>19</v>
      </c>
      <c r="AM43" s="7" t="n">
        <v>1</v>
      </c>
      <c r="AN43" s="7" t="n">
        <v>27</v>
      </c>
      <c r="AO43" s="7">
        <f>ROUND(AN43*BP43/100,0)*100</f>
        <v/>
      </c>
      <c r="AP43" s="7" t="n">
        <v>0</v>
      </c>
      <c r="AQ43" s="7">
        <f>AI43-AO43</f>
        <v/>
      </c>
      <c r="AR43" s="7" t="n">
        <v>2</v>
      </c>
      <c r="AS43" s="7" t="n">
        <v>1230</v>
      </c>
      <c r="AT43" s="7" t="n">
        <v>1</v>
      </c>
      <c r="AU43" s="7" t="n">
        <v>15443.75</v>
      </c>
      <c r="AV43" s="7" t="n">
        <v>23</v>
      </c>
      <c r="AW43" s="7" t="n">
        <v>0</v>
      </c>
      <c r="AX43" s="7" t="n">
        <v>12</v>
      </c>
      <c r="AY43" s="7">
        <f>ROUND(AX43*BP43/100,0)*100</f>
        <v/>
      </c>
      <c r="AZ43" s="7" t="n">
        <v>0</v>
      </c>
      <c r="BA43" s="7">
        <f>AS43-AY43</f>
        <v/>
      </c>
      <c r="BB43" s="7" t="n">
        <v>1</v>
      </c>
      <c r="BC43" s="6" t="n"/>
      <c r="BD43" s="7">
        <f>SUM(J43,T43,AD43,AN43,AX43)</f>
        <v/>
      </c>
      <c r="BE43" s="7">
        <f>SUM(F43,P43,Z43,AJ43,AT43)</f>
        <v/>
      </c>
      <c r="BF43" s="7">
        <f>SUM(N43,X43,AH43,AR43,BB43)</f>
        <v/>
      </c>
      <c r="BG43" s="7">
        <f>SUM(L43,V43,AF43,AP43,AZ43)</f>
        <v/>
      </c>
      <c r="BH43" s="7">
        <f>SUM(I43,S43,AC43,AM43,AW43)</f>
        <v/>
      </c>
      <c r="BI43" s="7" t="n">
        <v>0</v>
      </c>
      <c r="BJ43" s="7">
        <f>SUM(H43,R43,AB43,AL43,AV43)</f>
        <v/>
      </c>
      <c r="BK43" s="7">
        <f>SUM(K43,U43,AE43,AO43,AY43)</f>
        <v/>
      </c>
      <c r="BL43" s="7">
        <f>SUM(E43,O43,Y43,AI43,AS43)</f>
        <v/>
      </c>
      <c r="BM43" s="7">
        <f>SUM(G43,Q43,AA43,AK43,AU43)</f>
        <v/>
      </c>
      <c r="BN43" s="7" t="n">
        <v>0</v>
      </c>
      <c r="BO43" s="7">
        <f>BL43+BM43+BN43</f>
        <v/>
      </c>
      <c r="BP43" s="7" t="n">
        <v>754.5711009174312</v>
      </c>
      <c r="BQ43" s="7">
        <f>BO43/31*31</f>
        <v/>
      </c>
      <c r="BR43" s="7">
        <f>IFERROR(BL43/BE43,0)</f>
        <v/>
      </c>
    </row>
    <row r="44">
      <c r="A44" s="6" t="n">
        <v>30</v>
      </c>
      <c r="B44" s="6" t="inlineStr">
        <is>
          <t>2026-02-01</t>
        </is>
      </c>
      <c r="C44" s="6" t="inlineStr">
        <is>
          <t>ПТ</t>
        </is>
      </c>
      <c r="D44" s="6" t="inlineStr">
        <is>
          <t>Перевощикова Анастасия Александровна</t>
        </is>
      </c>
      <c r="E44" s="7" t="n">
        <v>11796</v>
      </c>
      <c r="F44" s="7" t="n">
        <v>9</v>
      </c>
      <c r="G44" s="7" t="n">
        <v>4821.25</v>
      </c>
      <c r="H44" s="7" t="n">
        <v>7</v>
      </c>
      <c r="I44" s="7" t="n">
        <v>0</v>
      </c>
      <c r="J44" s="7" t="n">
        <v>16</v>
      </c>
      <c r="K44" s="7">
        <f>ROUND(J44*BP44/100,0)*100</f>
        <v/>
      </c>
      <c r="L44" s="7" t="n">
        <v>0</v>
      </c>
      <c r="M44" s="7">
        <f>E44-K44</f>
        <v/>
      </c>
      <c r="N44" s="7" t="n">
        <v>0</v>
      </c>
      <c r="O44" s="7" t="n">
        <v>8356</v>
      </c>
      <c r="P44" s="7" t="n">
        <v>6</v>
      </c>
      <c r="Q44" s="7" t="n">
        <v>5063.75</v>
      </c>
      <c r="R44" s="7" t="n">
        <v>7</v>
      </c>
      <c r="S44" s="7" t="n">
        <v>1</v>
      </c>
      <c r="T44" s="7" t="n">
        <v>16</v>
      </c>
      <c r="U44" s="7">
        <f>ROUND(T44*BP44/100,0)*100</f>
        <v/>
      </c>
      <c r="V44" s="7" t="n">
        <v>0</v>
      </c>
      <c r="W44" s="7">
        <f>O44-U44</f>
        <v/>
      </c>
      <c r="X44" s="7" t="n">
        <v>0</v>
      </c>
      <c r="Y44" s="7" t="n">
        <v>4292.5</v>
      </c>
      <c r="Z44" s="7" t="n">
        <v>3</v>
      </c>
      <c r="AA44" s="7" t="n">
        <v>1633.75</v>
      </c>
      <c r="AB44" s="7" t="n">
        <v>2</v>
      </c>
      <c r="AC44" s="7" t="n">
        <v>0</v>
      </c>
      <c r="AD44" s="7" t="n">
        <v>16</v>
      </c>
      <c r="AE44" s="7">
        <f>ROUND(AD44*BP44/100,0)*100</f>
        <v/>
      </c>
      <c r="AF44" s="7" t="n">
        <v>0</v>
      </c>
      <c r="AG44" s="7">
        <f>Y44-AE44</f>
        <v/>
      </c>
      <c r="AH44" s="7" t="n">
        <v>0</v>
      </c>
      <c r="AI44" s="7" t="n">
        <v>0</v>
      </c>
      <c r="AJ44" s="7" t="n">
        <v>0</v>
      </c>
      <c r="AK44" s="7" t="n">
        <v>0</v>
      </c>
      <c r="AL44" s="7" t="n">
        <v>0</v>
      </c>
      <c r="AM44" s="7" t="n">
        <v>0</v>
      </c>
      <c r="AN44" s="7" t="n">
        <v>16</v>
      </c>
      <c r="AO44" s="7">
        <f>ROUND(AN44*BP44/100,0)*100</f>
        <v/>
      </c>
      <c r="AP44" s="7" t="n">
        <v>0</v>
      </c>
      <c r="AQ44" s="7">
        <f>AI44-AO44</f>
        <v/>
      </c>
      <c r="AR44" s="7" t="n">
        <v>0</v>
      </c>
      <c r="AS44" s="7" t="n">
        <v>4292.5</v>
      </c>
      <c r="AT44" s="7" t="n">
        <v>3</v>
      </c>
      <c r="AU44" s="7" t="n">
        <v>1377.5</v>
      </c>
      <c r="AV44" s="7" t="n">
        <v>2</v>
      </c>
      <c r="AW44" s="7" t="n">
        <v>1</v>
      </c>
      <c r="AX44" s="7" t="n">
        <v>7</v>
      </c>
      <c r="AY44" s="7">
        <f>ROUND(AX44*BP44/100,0)*100</f>
        <v/>
      </c>
      <c r="AZ44" s="7" t="n">
        <v>0</v>
      </c>
      <c r="BA44" s="7">
        <f>AS44-AY44</f>
        <v/>
      </c>
      <c r="BB44" s="7" t="n">
        <v>0</v>
      </c>
      <c r="BC44" s="6" t="n"/>
      <c r="BD44" s="7">
        <f>SUM(J44,T44,AD44,AN44,AX44)</f>
        <v/>
      </c>
      <c r="BE44" s="7">
        <f>SUM(F44,P44,Z44,AJ44,AT44)</f>
        <v/>
      </c>
      <c r="BF44" s="7">
        <f>SUM(N44,X44,AH44,AR44,BB44)</f>
        <v/>
      </c>
      <c r="BG44" s="7">
        <f>SUM(L44,V44,AF44,AP44,AZ44)</f>
        <v/>
      </c>
      <c r="BH44" s="7">
        <f>SUM(I44,S44,AC44,AM44,AW44)</f>
        <v/>
      </c>
      <c r="BI44" s="7" t="n">
        <v>0</v>
      </c>
      <c r="BJ44" s="7">
        <f>SUM(H44,R44,AB44,AL44,AV44)</f>
        <v/>
      </c>
      <c r="BK44" s="7">
        <f>SUM(K44,U44,AE44,AO44,AY44)</f>
        <v/>
      </c>
      <c r="BL44" s="7">
        <f>SUM(E44,O44,Y44,AI44,AS44)</f>
        <v/>
      </c>
      <c r="BM44" s="7">
        <f>SUM(G44,Q44,AA44,AK44,AU44)</f>
        <v/>
      </c>
      <c r="BN44" s="7" t="n">
        <v>0</v>
      </c>
      <c r="BO44" s="7">
        <f>BL44+BM44+BN44</f>
        <v/>
      </c>
      <c r="BP44" s="7" t="n">
        <v>974.563492063492</v>
      </c>
      <c r="BQ44" s="7">
        <f>BO44/31*31</f>
        <v/>
      </c>
      <c r="BR44" s="7">
        <f>IFERROR(BL44/BE44,0)</f>
        <v/>
      </c>
    </row>
    <row r="45">
      <c r="A45" s="6" t="n">
        <v>31</v>
      </c>
      <c r="B45" s="6" t="inlineStr">
        <is>
          <t>2026-02-01</t>
        </is>
      </c>
      <c r="C45" s="6" t="inlineStr">
        <is>
          <t>ПТ</t>
        </is>
      </c>
      <c r="D45" s="6" t="inlineStr">
        <is>
          <t>Перевощикова Марина Юрьевна</t>
        </is>
      </c>
      <c r="E45" s="7" t="n">
        <v>12914.16</v>
      </c>
      <c r="F45" s="7" t="n">
        <v>12</v>
      </c>
      <c r="G45" s="7" t="n">
        <v>2760</v>
      </c>
      <c r="H45" s="7" t="n">
        <v>4</v>
      </c>
      <c r="I45" s="7" t="n">
        <v>1</v>
      </c>
      <c r="J45" s="7" t="n">
        <v>13</v>
      </c>
      <c r="K45" s="7">
        <f>ROUND(J45*BP45/100,0)*100</f>
        <v/>
      </c>
      <c r="L45" s="7" t="n">
        <v>0</v>
      </c>
      <c r="M45" s="7">
        <f>E45-K45</f>
        <v/>
      </c>
      <c r="N45" s="7" t="n">
        <v>1</v>
      </c>
      <c r="O45" s="7" t="n">
        <v>7840</v>
      </c>
      <c r="P45" s="7" t="n">
        <v>7</v>
      </c>
      <c r="Q45" s="7" t="n">
        <v>0</v>
      </c>
      <c r="R45" s="7" t="n">
        <v>0</v>
      </c>
      <c r="S45" s="7" t="n">
        <v>0</v>
      </c>
      <c r="T45" s="7" t="n">
        <v>13</v>
      </c>
      <c r="U45" s="7">
        <f>ROUND(T45*BP45/100,0)*100</f>
        <v/>
      </c>
      <c r="V45" s="7" t="n">
        <v>0</v>
      </c>
      <c r="W45" s="7">
        <f>O45-U45</f>
        <v/>
      </c>
      <c r="X45" s="7" t="n">
        <v>1</v>
      </c>
      <c r="Y45" s="7" t="n">
        <v>9097.5</v>
      </c>
      <c r="Z45" s="7" t="n">
        <v>8</v>
      </c>
      <c r="AA45" s="7" t="n">
        <v>0</v>
      </c>
      <c r="AB45" s="7" t="n">
        <v>0</v>
      </c>
      <c r="AC45" s="7" t="n">
        <v>0</v>
      </c>
      <c r="AD45" s="7" t="n">
        <v>13</v>
      </c>
      <c r="AE45" s="7">
        <f>ROUND(AD45*BP45/100,0)*100</f>
        <v/>
      </c>
      <c r="AF45" s="7" t="n">
        <v>0</v>
      </c>
      <c r="AG45" s="7">
        <f>Y45-AE45</f>
        <v/>
      </c>
      <c r="AH45" s="7" t="n">
        <v>0</v>
      </c>
      <c r="AI45" s="7" t="n">
        <v>0</v>
      </c>
      <c r="AJ45" s="7" t="n">
        <v>0</v>
      </c>
      <c r="AK45" s="7" t="n">
        <v>0</v>
      </c>
      <c r="AL45" s="7" t="n">
        <v>0</v>
      </c>
      <c r="AM45" s="7" t="n">
        <v>0</v>
      </c>
      <c r="AN45" s="7" t="n">
        <v>13</v>
      </c>
      <c r="AO45" s="7">
        <f>ROUND(AN45*BP45/100,0)*100</f>
        <v/>
      </c>
      <c r="AP45" s="7" t="n">
        <v>0</v>
      </c>
      <c r="AQ45" s="7">
        <f>AI45-AO45</f>
        <v/>
      </c>
      <c r="AR45" s="7" t="n">
        <v>0</v>
      </c>
      <c r="AS45" s="7" t="n">
        <v>3281.5</v>
      </c>
      <c r="AT45" s="7" t="n">
        <v>3</v>
      </c>
      <c r="AU45" s="7" t="n">
        <v>0</v>
      </c>
      <c r="AV45" s="7" t="n">
        <v>0</v>
      </c>
      <c r="AW45" s="7" t="n">
        <v>0</v>
      </c>
      <c r="AX45" s="7" t="n">
        <v>6</v>
      </c>
      <c r="AY45" s="7">
        <f>ROUND(AX45*BP45/100,0)*100</f>
        <v/>
      </c>
      <c r="AZ45" s="7" t="n">
        <v>0</v>
      </c>
      <c r="BA45" s="7">
        <f>AS45-AY45</f>
        <v/>
      </c>
      <c r="BB45" s="7" t="n">
        <v>0</v>
      </c>
      <c r="BC45" s="6" t="n"/>
      <c r="BD45" s="7">
        <f>SUM(J45,T45,AD45,AN45,AX45)</f>
        <v/>
      </c>
      <c r="BE45" s="7">
        <f>SUM(F45,P45,Z45,AJ45,AT45)</f>
        <v/>
      </c>
      <c r="BF45" s="7">
        <f>SUM(N45,X45,AH45,AR45,BB45)</f>
        <v/>
      </c>
      <c r="BG45" s="7">
        <f>SUM(L45,V45,AF45,AP45,AZ45)</f>
        <v/>
      </c>
      <c r="BH45" s="7">
        <f>SUM(I45,S45,AC45,AM45,AW45)</f>
        <v/>
      </c>
      <c r="BI45" s="7" t="n">
        <v>0</v>
      </c>
      <c r="BJ45" s="7">
        <f>SUM(H45,R45,AB45,AL45,AV45)</f>
        <v/>
      </c>
      <c r="BK45" s="7">
        <f>SUM(K45,U45,AE45,AO45,AY45)</f>
        <v/>
      </c>
      <c r="BL45" s="7">
        <f>SUM(E45,O45,Y45,AI45,AS45)</f>
        <v/>
      </c>
      <c r="BM45" s="7">
        <f>SUM(G45,Q45,AA45,AK45,AU45)</f>
        <v/>
      </c>
      <c r="BN45" s="7" t="n">
        <v>0</v>
      </c>
      <c r="BO45" s="7">
        <f>BL45+BM45+BN45</f>
        <v/>
      </c>
      <c r="BP45" s="7" t="n">
        <v>1018.250566037736</v>
      </c>
      <c r="BQ45" s="7">
        <f>BO45/31*31</f>
        <v/>
      </c>
      <c r="BR45" s="7">
        <f>IFERROR(BL45/BE45,0)</f>
        <v/>
      </c>
    </row>
    <row r="46">
      <c r="A46" s="6" t="n">
        <v>32</v>
      </c>
      <c r="B46" s="6" t="inlineStr">
        <is>
          <t>2026-02-01</t>
        </is>
      </c>
      <c r="C46" s="6" t="inlineStr">
        <is>
          <t>ПТ</t>
        </is>
      </c>
      <c r="D46" s="6" t="inlineStr">
        <is>
          <t>Сентябов Дмитрий Григорьевич</t>
        </is>
      </c>
      <c r="E46" s="7" t="n">
        <v>963.75</v>
      </c>
      <c r="F46" s="7" t="n">
        <v>1</v>
      </c>
      <c r="G46" s="7" t="n">
        <v>0</v>
      </c>
      <c r="H46" s="7" t="n">
        <v>0</v>
      </c>
      <c r="I46" s="7" t="n">
        <v>1</v>
      </c>
      <c r="J46" s="7" t="n">
        <v>2</v>
      </c>
      <c r="K46" s="7">
        <f>ROUND(J46*BP46/100,0)*100</f>
        <v/>
      </c>
      <c r="L46" s="7" t="n">
        <v>0</v>
      </c>
      <c r="M46" s="7">
        <f>E46-K46</f>
        <v/>
      </c>
      <c r="N46" s="7" t="n">
        <v>0</v>
      </c>
      <c r="O46" s="7" t="n">
        <v>4086.5</v>
      </c>
      <c r="P46" s="7" t="n">
        <v>4</v>
      </c>
      <c r="Q46" s="7" t="n">
        <v>0</v>
      </c>
      <c r="R46" s="7" t="n">
        <v>0</v>
      </c>
      <c r="S46" s="7" t="n">
        <v>0</v>
      </c>
      <c r="T46" s="7" t="n">
        <v>2</v>
      </c>
      <c r="U46" s="7">
        <f>ROUND(T46*BP46/100,0)*100</f>
        <v/>
      </c>
      <c r="V46" s="7" t="n">
        <v>0</v>
      </c>
      <c r="W46" s="7">
        <f>O46-U46</f>
        <v/>
      </c>
      <c r="X46" s="7" t="n">
        <v>0</v>
      </c>
      <c r="Y46" s="7" t="n">
        <v>0</v>
      </c>
      <c r="Z46" s="7" t="n">
        <v>0</v>
      </c>
      <c r="AA46" s="7" t="n">
        <v>0</v>
      </c>
      <c r="AB46" s="7" t="n">
        <v>0</v>
      </c>
      <c r="AC46" s="7" t="n">
        <v>0</v>
      </c>
      <c r="AD46" s="7" t="n">
        <v>2</v>
      </c>
      <c r="AE46" s="7">
        <f>ROUND(AD46*BP46/100,0)*100</f>
        <v/>
      </c>
      <c r="AF46" s="7" t="n">
        <v>0</v>
      </c>
      <c r="AG46" s="7">
        <f>Y46-AE46</f>
        <v/>
      </c>
      <c r="AH46" s="7" t="n">
        <v>0</v>
      </c>
      <c r="AI46" s="7" t="n">
        <v>3145.5</v>
      </c>
      <c r="AJ46" s="7" t="n">
        <v>3</v>
      </c>
      <c r="AK46" s="7" t="n">
        <v>0</v>
      </c>
      <c r="AL46" s="7" t="n">
        <v>0</v>
      </c>
      <c r="AM46" s="7" t="n">
        <v>0</v>
      </c>
      <c r="AN46" s="7" t="n">
        <v>2</v>
      </c>
      <c r="AO46" s="7">
        <f>ROUND(AN46*BP46/100,0)*100</f>
        <v/>
      </c>
      <c r="AP46" s="7" t="n">
        <v>0</v>
      </c>
      <c r="AQ46" s="7">
        <f>AI46-AO46</f>
        <v/>
      </c>
      <c r="AR46" s="7" t="n">
        <v>0</v>
      </c>
      <c r="AS46" s="7" t="n">
        <v>3109</v>
      </c>
      <c r="AT46" s="7" t="n">
        <v>3</v>
      </c>
      <c r="AU46" s="7" t="n">
        <v>0</v>
      </c>
      <c r="AV46" s="7" t="n">
        <v>0</v>
      </c>
      <c r="AW46" s="7" t="n">
        <v>0</v>
      </c>
      <c r="AX46" s="7" t="n">
        <v>1</v>
      </c>
      <c r="AY46" s="7">
        <f>ROUND(AX46*BP46/100,0)*100</f>
        <v/>
      </c>
      <c r="AZ46" s="7" t="n">
        <v>0</v>
      </c>
      <c r="BA46" s="7">
        <f>AS46-AY46</f>
        <v/>
      </c>
      <c r="BB46" s="7" t="n">
        <v>0</v>
      </c>
      <c r="BC46" s="6" t="n"/>
      <c r="BD46" s="7">
        <f>SUM(J46,T46,AD46,AN46,AX46)</f>
        <v/>
      </c>
      <c r="BE46" s="7">
        <f>SUM(F46,P46,Z46,AJ46,AT46)</f>
        <v/>
      </c>
      <c r="BF46" s="7">
        <f>SUM(N46,X46,AH46,AR46,BB46)</f>
        <v/>
      </c>
      <c r="BG46" s="7">
        <f>SUM(L46,V46,AF46,AP46,AZ46)</f>
        <v/>
      </c>
      <c r="BH46" s="7">
        <f>SUM(I46,S46,AC46,AM46,AW46)</f>
        <v/>
      </c>
      <c r="BI46" s="7" t="n">
        <v>0</v>
      </c>
      <c r="BJ46" s="7">
        <f>SUM(H46,R46,AB46,AL46,AV46)</f>
        <v/>
      </c>
      <c r="BK46" s="7">
        <f>SUM(K46,U46,AE46,AO46,AY46)</f>
        <v/>
      </c>
      <c r="BL46" s="7">
        <f>SUM(E46,O46,Y46,AI46,AS46)</f>
        <v/>
      </c>
      <c r="BM46" s="7">
        <f>SUM(G46,Q46,AA46,AK46,AU46)</f>
        <v/>
      </c>
      <c r="BN46" s="7" t="n">
        <v>0</v>
      </c>
      <c r="BO46" s="7">
        <f>BL46+BM46+BN46</f>
        <v/>
      </c>
      <c r="BP46" s="7" t="n">
        <v>674.625</v>
      </c>
      <c r="BQ46" s="7">
        <f>BO46/31*31</f>
        <v/>
      </c>
      <c r="BR46" s="7">
        <f>IFERROR(BL46/BE46,0)</f>
        <v/>
      </c>
    </row>
    <row r="47">
      <c r="A47" s="6" t="n">
        <v>33</v>
      </c>
      <c r="B47" s="6" t="inlineStr">
        <is>
          <t>2026-02-01</t>
        </is>
      </c>
      <c r="C47" s="6" t="inlineStr">
        <is>
          <t>ПТ</t>
        </is>
      </c>
      <c r="D47" s="6" t="inlineStr">
        <is>
          <t>Смирнова Татьяна Ивановна</t>
        </is>
      </c>
      <c r="E47" s="7" t="n">
        <v>5007.5</v>
      </c>
      <c r="F47" s="7" t="n">
        <v>5</v>
      </c>
      <c r="G47" s="7" t="n">
        <v>0</v>
      </c>
      <c r="H47" s="7" t="n">
        <v>0</v>
      </c>
      <c r="I47" s="7" t="n">
        <v>0</v>
      </c>
      <c r="J47" s="7" t="n">
        <v>8</v>
      </c>
      <c r="K47" s="7">
        <f>ROUND(J47*BP47/100,0)*100</f>
        <v/>
      </c>
      <c r="L47" s="7" t="n">
        <v>0</v>
      </c>
      <c r="M47" s="7">
        <f>E47-K47</f>
        <v/>
      </c>
      <c r="N47" s="7" t="n">
        <v>0</v>
      </c>
      <c r="O47" s="7" t="n">
        <v>3843</v>
      </c>
      <c r="P47" s="7" t="n">
        <v>3</v>
      </c>
      <c r="Q47" s="7" t="n">
        <v>0</v>
      </c>
      <c r="R47" s="7" t="n">
        <v>0</v>
      </c>
      <c r="S47" s="7" t="n">
        <v>0</v>
      </c>
      <c r="T47" s="7" t="n">
        <v>8</v>
      </c>
      <c r="U47" s="7">
        <f>ROUND(T47*BP47/100,0)*100</f>
        <v/>
      </c>
      <c r="V47" s="7" t="n">
        <v>0</v>
      </c>
      <c r="W47" s="7">
        <f>O47-U47</f>
        <v/>
      </c>
      <c r="X47" s="7" t="n">
        <v>0</v>
      </c>
      <c r="Y47" s="7" t="n">
        <v>1323</v>
      </c>
      <c r="Z47" s="7" t="n">
        <v>3</v>
      </c>
      <c r="AA47" s="7" t="n">
        <v>810</v>
      </c>
      <c r="AB47" s="7" t="n">
        <v>1</v>
      </c>
      <c r="AC47" s="7" t="n">
        <v>0</v>
      </c>
      <c r="AD47" s="7" t="n">
        <v>8</v>
      </c>
      <c r="AE47" s="7">
        <f>ROUND(AD47*BP47/100,0)*100</f>
        <v/>
      </c>
      <c r="AF47" s="7" t="n">
        <v>0</v>
      </c>
      <c r="AG47" s="7">
        <f>Y47-AE47</f>
        <v/>
      </c>
      <c r="AH47" s="7" t="n">
        <v>0</v>
      </c>
      <c r="AI47" s="7" t="n">
        <v>1618.75</v>
      </c>
      <c r="AJ47" s="7" t="n">
        <v>1</v>
      </c>
      <c r="AK47" s="7" t="n">
        <v>0</v>
      </c>
      <c r="AL47" s="7" t="n">
        <v>0</v>
      </c>
      <c r="AM47" s="7" t="n">
        <v>2</v>
      </c>
      <c r="AN47" s="7" t="n">
        <v>8</v>
      </c>
      <c r="AO47" s="7">
        <f>ROUND(AN47*BP47/100,0)*100</f>
        <v/>
      </c>
      <c r="AP47" s="7" t="n">
        <v>0</v>
      </c>
      <c r="AQ47" s="7">
        <f>AI47-AO47</f>
        <v/>
      </c>
      <c r="AR47" s="7" t="n">
        <v>0</v>
      </c>
      <c r="AS47" s="7" t="n">
        <v>2810.5</v>
      </c>
      <c r="AT47" s="7" t="n">
        <v>4</v>
      </c>
      <c r="AU47" s="7" t="n">
        <v>0</v>
      </c>
      <c r="AV47" s="7" t="n">
        <v>0</v>
      </c>
      <c r="AW47" s="7" t="n">
        <v>0</v>
      </c>
      <c r="AX47" s="7" t="n">
        <v>3</v>
      </c>
      <c r="AY47" s="7">
        <f>ROUND(AX47*BP47/100,0)*100</f>
        <v/>
      </c>
      <c r="AZ47" s="7" t="n">
        <v>0</v>
      </c>
      <c r="BA47" s="7">
        <f>AS47-AY47</f>
        <v/>
      </c>
      <c r="BB47" s="7" t="n">
        <v>0</v>
      </c>
      <c r="BC47" s="6" t="n"/>
      <c r="BD47" s="7">
        <f>SUM(J47,T47,AD47,AN47,AX47)</f>
        <v/>
      </c>
      <c r="BE47" s="7">
        <f>SUM(F47,P47,Z47,AJ47,AT47)</f>
        <v/>
      </c>
      <c r="BF47" s="7">
        <f>SUM(N47,X47,AH47,AR47,BB47)</f>
        <v/>
      </c>
      <c r="BG47" s="7">
        <f>SUM(L47,V47,AF47,AP47,AZ47)</f>
        <v/>
      </c>
      <c r="BH47" s="7">
        <f>SUM(I47,S47,AC47,AM47,AW47)</f>
        <v/>
      </c>
      <c r="BI47" s="7" t="n">
        <v>0</v>
      </c>
      <c r="BJ47" s="7">
        <f>SUM(H47,R47,AB47,AL47,AV47)</f>
        <v/>
      </c>
      <c r="BK47" s="7">
        <f>SUM(K47,U47,AE47,AO47,AY47)</f>
        <v/>
      </c>
      <c r="BL47" s="7">
        <f>SUM(E47,O47,Y47,AI47,AS47)</f>
        <v/>
      </c>
      <c r="BM47" s="7">
        <f>SUM(G47,Q47,AA47,AK47,AU47)</f>
        <v/>
      </c>
      <c r="BN47" s="7" t="n">
        <v>0</v>
      </c>
      <c r="BO47" s="7">
        <f>BL47+BM47+BN47</f>
        <v/>
      </c>
      <c r="BP47" s="7" t="n">
        <v>771.4375</v>
      </c>
      <c r="BQ47" s="7">
        <f>BO47/31*31</f>
        <v/>
      </c>
      <c r="BR47" s="7">
        <f>IFERROR(BL47/BE47,0)</f>
        <v/>
      </c>
    </row>
    <row r="48">
      <c r="A48" s="6" t="n">
        <v>34</v>
      </c>
      <c r="B48" s="6" t="inlineStr">
        <is>
          <t>2026-02-01</t>
        </is>
      </c>
      <c r="C48" s="6" t="inlineStr">
        <is>
          <t>ПТ</t>
        </is>
      </c>
      <c r="D48" s="6" t="inlineStr">
        <is>
          <t>Широбокова Юлия Витальевна</t>
        </is>
      </c>
      <c r="E48" s="7" t="n">
        <v>33898.63</v>
      </c>
      <c r="F48" s="7" t="n">
        <v>30</v>
      </c>
      <c r="G48" s="7" t="n">
        <v>0</v>
      </c>
      <c r="H48" s="7" t="n">
        <v>0</v>
      </c>
      <c r="I48" s="7" t="n">
        <v>0</v>
      </c>
      <c r="J48" s="7" t="n">
        <v>31</v>
      </c>
      <c r="K48" s="7">
        <f>ROUND(J48*BP48/100,0)*100</f>
        <v/>
      </c>
      <c r="L48" s="7" t="n">
        <v>0</v>
      </c>
      <c r="M48" s="7">
        <f>E48-K48</f>
        <v/>
      </c>
      <c r="N48" s="7" t="n">
        <v>4</v>
      </c>
      <c r="O48" s="7" t="n">
        <v>31113.7</v>
      </c>
      <c r="P48" s="7" t="n">
        <v>24</v>
      </c>
      <c r="Q48" s="7" t="n">
        <v>0</v>
      </c>
      <c r="R48" s="7" t="n">
        <v>0</v>
      </c>
      <c r="S48" s="7" t="n">
        <v>0</v>
      </c>
      <c r="T48" s="7" t="n">
        <v>31</v>
      </c>
      <c r="U48" s="7">
        <f>ROUND(T48*BP48/100,0)*100</f>
        <v/>
      </c>
      <c r="V48" s="7" t="n">
        <v>0</v>
      </c>
      <c r="W48" s="7">
        <f>O48-U48</f>
        <v/>
      </c>
      <c r="X48" s="7" t="n">
        <v>4</v>
      </c>
      <c r="Y48" s="7" t="n">
        <v>43980.96000000001</v>
      </c>
      <c r="Z48" s="7" t="n">
        <v>34</v>
      </c>
      <c r="AA48" s="7" t="n">
        <v>0</v>
      </c>
      <c r="AB48" s="7" t="n">
        <v>0</v>
      </c>
      <c r="AC48" s="7" t="n">
        <v>0</v>
      </c>
      <c r="AD48" s="7" t="n">
        <v>31</v>
      </c>
      <c r="AE48" s="7">
        <f>ROUND(AD48*BP48/100,0)*100</f>
        <v/>
      </c>
      <c r="AF48" s="7" t="n">
        <v>0</v>
      </c>
      <c r="AG48" s="7">
        <f>Y48-AE48</f>
        <v/>
      </c>
      <c r="AH48" s="7" t="n">
        <v>3</v>
      </c>
      <c r="AI48" s="7" t="n">
        <v>32651.2</v>
      </c>
      <c r="AJ48" s="7" t="n">
        <v>27</v>
      </c>
      <c r="AK48" s="7" t="n">
        <v>0</v>
      </c>
      <c r="AL48" s="7" t="n">
        <v>0</v>
      </c>
      <c r="AM48" s="7" t="n">
        <v>2</v>
      </c>
      <c r="AN48" s="7" t="n">
        <v>31</v>
      </c>
      <c r="AO48" s="7">
        <f>ROUND(AN48*BP48/100,0)*100</f>
        <v/>
      </c>
      <c r="AP48" s="7" t="n">
        <v>0</v>
      </c>
      <c r="AQ48" s="7">
        <f>AI48-AO48</f>
        <v/>
      </c>
      <c r="AR48" s="7" t="n">
        <v>4</v>
      </c>
      <c r="AS48" s="7" t="n">
        <v>18671</v>
      </c>
      <c r="AT48" s="7" t="n">
        <v>14</v>
      </c>
      <c r="AU48" s="7" t="n">
        <v>0</v>
      </c>
      <c r="AV48" s="7" t="n">
        <v>0</v>
      </c>
      <c r="AW48" s="7" t="n">
        <v>0</v>
      </c>
      <c r="AX48" s="7" t="n">
        <v>13</v>
      </c>
      <c r="AY48" s="7">
        <f>ROUND(AX48*BP48/100,0)*100</f>
        <v/>
      </c>
      <c r="AZ48" s="7" t="n">
        <v>0</v>
      </c>
      <c r="BA48" s="7">
        <f>AS48-AY48</f>
        <v/>
      </c>
      <c r="BB48" s="7" t="n">
        <v>1</v>
      </c>
      <c r="BC48" s="6" t="n"/>
      <c r="BD48" s="7">
        <f>SUM(J48,T48,AD48,AN48,AX48)</f>
        <v/>
      </c>
      <c r="BE48" s="7">
        <f>SUM(F48,P48,Z48,AJ48,AT48)</f>
        <v/>
      </c>
      <c r="BF48" s="7">
        <f>SUM(N48,X48,AH48,AR48,BB48)</f>
        <v/>
      </c>
      <c r="BG48" s="7">
        <f>SUM(L48,V48,AF48,AP48,AZ48)</f>
        <v/>
      </c>
      <c r="BH48" s="7">
        <f>SUM(I48,S48,AC48,AM48,AW48)</f>
        <v/>
      </c>
      <c r="BI48" s="7" t="n">
        <v>0</v>
      </c>
      <c r="BJ48" s="7">
        <f>SUM(H48,R48,AB48,AL48,AV48)</f>
        <v/>
      </c>
      <c r="BK48" s="7">
        <f>SUM(K48,U48,AE48,AO48,AY48)</f>
        <v/>
      </c>
      <c r="BL48" s="7">
        <f>SUM(E48,O48,Y48,AI48,AS48)</f>
        <v/>
      </c>
      <c r="BM48" s="7">
        <f>SUM(G48,Q48,AA48,AK48,AU48)</f>
        <v/>
      </c>
      <c r="BN48" s="7" t="n">
        <v>0</v>
      </c>
      <c r="BO48" s="7">
        <f>BL48+BM48+BN48</f>
        <v/>
      </c>
      <c r="BP48" s="7" t="n">
        <v>1254.584758064516</v>
      </c>
      <c r="BQ48" s="7">
        <f>BO48/31*31</f>
        <v/>
      </c>
      <c r="BR48" s="7">
        <f>IFERROR(BL48/BE48,0)</f>
        <v/>
      </c>
    </row>
    <row r="49">
      <c r="A49" s="8" t="n"/>
      <c r="B49" s="8" t="n"/>
      <c r="C49" s="8" t="n"/>
      <c r="D49" s="8" t="inlineStr">
        <is>
          <t>Итого ГП</t>
        </is>
      </c>
      <c r="E49" s="9">
        <f>SUM(E43:E48)</f>
        <v/>
      </c>
      <c r="F49" s="9">
        <f>SUM(F43:F48)</f>
        <v/>
      </c>
      <c r="G49" s="9">
        <f>SUM(G43:G48)</f>
        <v/>
      </c>
      <c r="H49" s="9">
        <f>SUM(H43:H48)</f>
        <v/>
      </c>
      <c r="I49" s="9">
        <f>SUM(I43:I48)</f>
        <v/>
      </c>
      <c r="J49" s="9">
        <f>SUM(J43:J48)</f>
        <v/>
      </c>
      <c r="K49" s="9">
        <f>SUM(K43:K48)</f>
        <v/>
      </c>
      <c r="L49" s="9">
        <f>SUM(L43:L48)</f>
        <v/>
      </c>
      <c r="M49" s="9">
        <f>SUM(M43:M48)</f>
        <v/>
      </c>
      <c r="N49" s="9">
        <f>SUM(N43:N48)</f>
        <v/>
      </c>
      <c r="O49" s="9">
        <f>SUM(O43:O48)</f>
        <v/>
      </c>
      <c r="P49" s="9">
        <f>SUM(P43:P48)</f>
        <v/>
      </c>
      <c r="Q49" s="9">
        <f>SUM(Q43:Q48)</f>
        <v/>
      </c>
      <c r="R49" s="9">
        <f>SUM(R43:R48)</f>
        <v/>
      </c>
      <c r="S49" s="9">
        <f>SUM(S43:S48)</f>
        <v/>
      </c>
      <c r="T49" s="9">
        <f>SUM(T43:T48)</f>
        <v/>
      </c>
      <c r="U49" s="9">
        <f>SUM(U43:U48)</f>
        <v/>
      </c>
      <c r="V49" s="9">
        <f>SUM(V43:V48)</f>
        <v/>
      </c>
      <c r="W49" s="9">
        <f>SUM(W43:W48)</f>
        <v/>
      </c>
      <c r="X49" s="9">
        <f>SUM(X43:X48)</f>
        <v/>
      </c>
      <c r="Y49" s="9">
        <f>SUM(Y43:Y48)</f>
        <v/>
      </c>
      <c r="Z49" s="9">
        <f>SUM(Z43:Z48)</f>
        <v/>
      </c>
      <c r="AA49" s="9">
        <f>SUM(AA43:AA48)</f>
        <v/>
      </c>
      <c r="AB49" s="9">
        <f>SUM(AB43:AB48)</f>
        <v/>
      </c>
      <c r="AC49" s="9">
        <f>SUM(AC43:AC48)</f>
        <v/>
      </c>
      <c r="AD49" s="9">
        <f>SUM(AD43:AD48)</f>
        <v/>
      </c>
      <c r="AE49" s="9">
        <f>SUM(AE43:AE48)</f>
        <v/>
      </c>
      <c r="AF49" s="9">
        <f>SUM(AF43:AF48)</f>
        <v/>
      </c>
      <c r="AG49" s="9">
        <f>SUM(AG43:AG48)</f>
        <v/>
      </c>
      <c r="AH49" s="9">
        <f>SUM(AH43:AH48)</f>
        <v/>
      </c>
      <c r="AI49" s="9">
        <f>SUM(AI43:AI48)</f>
        <v/>
      </c>
      <c r="AJ49" s="9">
        <f>SUM(AJ43:AJ48)</f>
        <v/>
      </c>
      <c r="AK49" s="9">
        <f>SUM(AK43:AK48)</f>
        <v/>
      </c>
      <c r="AL49" s="9">
        <f>SUM(AL43:AL48)</f>
        <v/>
      </c>
      <c r="AM49" s="9">
        <f>SUM(AM43:AM48)</f>
        <v/>
      </c>
      <c r="AN49" s="9">
        <f>SUM(AN43:AN48)</f>
        <v/>
      </c>
      <c r="AO49" s="9">
        <f>SUM(AO43:AO48)</f>
        <v/>
      </c>
      <c r="AP49" s="9">
        <f>SUM(AP43:AP48)</f>
        <v/>
      </c>
      <c r="AQ49" s="9">
        <f>SUM(AQ43:AQ48)</f>
        <v/>
      </c>
      <c r="AR49" s="9">
        <f>SUM(AR43:AR48)</f>
        <v/>
      </c>
      <c r="AS49" s="9">
        <f>SUM(AS43:AS48)</f>
        <v/>
      </c>
      <c r="AT49" s="9">
        <f>SUM(AT43:AT48)</f>
        <v/>
      </c>
      <c r="AU49" s="9">
        <f>SUM(AU43:AU48)</f>
        <v/>
      </c>
      <c r="AV49" s="9">
        <f>SUM(AV43:AV48)</f>
        <v/>
      </c>
      <c r="AW49" s="9">
        <f>SUM(AW43:AW48)</f>
        <v/>
      </c>
      <c r="AX49" s="9">
        <f>SUM(AX43:AX48)</f>
        <v/>
      </c>
      <c r="AY49" s="9">
        <f>SUM(AY43:AY48)</f>
        <v/>
      </c>
      <c r="AZ49" s="9">
        <f>SUM(AZ43:AZ48)</f>
        <v/>
      </c>
      <c r="BA49" s="9">
        <f>SUM(BA43:BA48)</f>
        <v/>
      </c>
      <c r="BB49" s="9">
        <f>SUM(BB43:BB48)</f>
        <v/>
      </c>
      <c r="BC49" s="9">
        <f>SUM(BC43:BC48)</f>
        <v/>
      </c>
      <c r="BD49" s="9">
        <f>SUM(BD43:BD48)</f>
        <v/>
      </c>
      <c r="BE49" s="9">
        <f>SUM(BE43:BE48)</f>
        <v/>
      </c>
      <c r="BF49" s="9">
        <f>SUM(BF43:BF48)</f>
        <v/>
      </c>
      <c r="BG49" s="9">
        <f>SUM(BG43:BG48)</f>
        <v/>
      </c>
      <c r="BH49" s="9">
        <f>SUM(BH43:BH48)</f>
        <v/>
      </c>
      <c r="BI49" s="9">
        <f>SUM(BI43:BI48)</f>
        <v/>
      </c>
      <c r="BJ49" s="9">
        <f>SUM(BJ43:BJ48)</f>
        <v/>
      </c>
      <c r="BK49" s="9">
        <f>SUM(BK43:BK48)</f>
        <v/>
      </c>
      <c r="BL49" s="9">
        <f>SUM(BL43:BL48)</f>
        <v/>
      </c>
      <c r="BM49" s="9">
        <f>SUM(BM43:BM48)</f>
        <v/>
      </c>
      <c r="BN49" s="9">
        <f>SUM(BN43:BN48)</f>
        <v/>
      </c>
      <c r="BO49" s="9">
        <f>SUM(BO43:BO48)</f>
        <v/>
      </c>
      <c r="BP49" s="9">
        <f>IFERROR(BK49/BD49,0)</f>
        <v/>
      </c>
      <c r="BQ49" s="9">
        <f>BO49/31*31</f>
        <v/>
      </c>
      <c r="BR49" s="9">
        <f>IFERROR(BL49/BE49,0)</f>
        <v/>
      </c>
    </row>
    <row r="51">
      <c r="A51" s="5" t="n"/>
      <c r="B51" s="5" t="n"/>
      <c r="C51" s="5" t="n"/>
      <c r="D51" s="5" t="inlineStr">
        <is>
          <t>БОЕВЫЕ ИСКУССТВА</t>
        </is>
      </c>
      <c r="E51" s="5" t="n"/>
      <c r="F51" s="5" t="n"/>
      <c r="G51" s="5" t="n"/>
      <c r="H51" s="5" t="n"/>
      <c r="I51" s="5" t="n"/>
      <c r="J51" s="5" t="n"/>
      <c r="K51" s="5" t="n"/>
      <c r="L51" s="5" t="n"/>
      <c r="M51" s="5" t="n"/>
      <c r="N51" s="5" t="n"/>
      <c r="O51" s="5" t="n"/>
      <c r="P51" s="5" t="n"/>
      <c r="Q51" s="5" t="n"/>
      <c r="R51" s="5" t="n"/>
      <c r="S51" s="5" t="n"/>
      <c r="T51" s="5" t="n"/>
      <c r="U51" s="5" t="n"/>
      <c r="V51" s="5" t="n"/>
      <c r="W51" s="5" t="n"/>
      <c r="X51" s="5" t="n"/>
      <c r="Y51" s="5" t="n"/>
      <c r="Z51" s="5" t="n"/>
      <c r="AA51" s="5" t="n"/>
      <c r="AB51" s="5" t="n"/>
      <c r="AC51" s="5" t="n"/>
      <c r="AD51" s="5" t="n"/>
      <c r="AE51" s="5" t="n"/>
      <c r="AF51" s="5" t="n"/>
      <c r="AG51" s="5" t="n"/>
      <c r="AH51" s="5" t="n"/>
      <c r="AI51" s="5" t="n"/>
      <c r="AJ51" s="5" t="n"/>
      <c r="AK51" s="5" t="n"/>
      <c r="AL51" s="5" t="n"/>
      <c r="AM51" s="5" t="n"/>
      <c r="AN51" s="5" t="n"/>
      <c r="AO51" s="5" t="n"/>
      <c r="AP51" s="5" t="n"/>
      <c r="AQ51" s="5" t="n"/>
      <c r="AR51" s="5" t="n"/>
      <c r="AS51" s="5" t="n"/>
      <c r="AT51" s="5" t="n"/>
      <c r="AU51" s="5" t="n"/>
      <c r="AV51" s="5" t="n"/>
      <c r="AW51" s="5" t="n"/>
      <c r="AX51" s="5" t="n"/>
      <c r="AY51" s="5" t="n"/>
      <c r="AZ51" s="5" t="n"/>
      <c r="BA51" s="5" t="n"/>
      <c r="BB51" s="5" t="n"/>
      <c r="BC51" s="5" t="n"/>
      <c r="BD51" s="5" t="n"/>
      <c r="BE51" s="5" t="n"/>
      <c r="BF51" s="5" t="n"/>
      <c r="BG51" s="5" t="n"/>
      <c r="BH51" s="5" t="n"/>
      <c r="BI51" s="5" t="n"/>
      <c r="BJ51" s="5" t="n"/>
      <c r="BK51" s="5" t="n"/>
      <c r="BL51" s="5" t="n"/>
      <c r="BM51" s="5" t="n"/>
      <c r="BN51" s="5" t="n"/>
      <c r="BO51" s="5" t="n"/>
      <c r="BP51" s="5" t="n"/>
      <c r="BQ51" s="5" t="n"/>
      <c r="BR51" s="5" t="n"/>
    </row>
    <row r="52">
      <c r="A52" s="4" t="inlineStr">
        <is>
          <t>№</t>
        </is>
      </c>
      <c r="B52" s="4" t="inlineStr">
        <is>
          <t>Дата начала</t>
        </is>
      </c>
      <c r="C52" s="4" t="inlineStr">
        <is>
          <t>Статус</t>
        </is>
      </c>
      <c r="D52" s="4" t="inlineStr">
        <is>
          <t>ФИО</t>
        </is>
      </c>
      <c r="E52" s="4" t="inlineStr">
        <is>
          <t>Факт $ из 1С</t>
        </is>
      </c>
      <c r="F52" s="4" t="inlineStr">
        <is>
          <t>Факт ПТ</t>
        </is>
      </c>
      <c r="G52" s="4" t="inlineStr">
        <is>
          <t>Факт $ МГ/секции</t>
        </is>
      </c>
      <c r="H52" s="4" t="inlineStr">
        <is>
          <t>Факт МГ/секции</t>
        </is>
      </c>
      <c r="I52" s="4" t="inlineStr">
        <is>
          <t>Факт ВПТ</t>
        </is>
      </c>
      <c r="J52" s="4" t="inlineStr">
        <is>
          <t>Тех. задание ПТ</t>
        </is>
      </c>
      <c r="K52" s="4" t="inlineStr">
        <is>
          <t>Тех задание $</t>
        </is>
      </c>
      <c r="L52" s="4" t="inlineStr">
        <is>
          <t>Тех. задание ВПТ</t>
        </is>
      </c>
      <c r="M52" s="4" t="inlineStr">
        <is>
          <t>Разница ПТ $</t>
        </is>
      </c>
      <c r="N52" s="4" t="inlineStr">
        <is>
          <t>Факт СПЛИТ</t>
        </is>
      </c>
      <c r="O52" s="4" t="inlineStr">
        <is>
          <t>Факт $ из 1С</t>
        </is>
      </c>
      <c r="P52" s="4" t="inlineStr">
        <is>
          <t>Факт ПТ</t>
        </is>
      </c>
      <c r="Q52" s="4" t="inlineStr">
        <is>
          <t>Факт $ МГ/секции</t>
        </is>
      </c>
      <c r="R52" s="4" t="inlineStr">
        <is>
          <t>Факт МГ/секции</t>
        </is>
      </c>
      <c r="S52" s="4" t="inlineStr">
        <is>
          <t>Факт ВПТ</t>
        </is>
      </c>
      <c r="T52" s="4" t="inlineStr">
        <is>
          <t>Тех. задание ПТ</t>
        </is>
      </c>
      <c r="U52" s="4" t="inlineStr">
        <is>
          <t>Тех задание $</t>
        </is>
      </c>
      <c r="V52" s="4" t="inlineStr">
        <is>
          <t>Тех. задание ВПТ</t>
        </is>
      </c>
      <c r="W52" s="4" t="inlineStr">
        <is>
          <t>Разница ПТ $</t>
        </is>
      </c>
      <c r="X52" s="4" t="inlineStr">
        <is>
          <t>Факт СПЛИТ</t>
        </is>
      </c>
      <c r="Y52" s="4" t="inlineStr">
        <is>
          <t>Факт $ из 1С</t>
        </is>
      </c>
      <c r="Z52" s="4" t="inlineStr">
        <is>
          <t>Факт ПТ</t>
        </is>
      </c>
      <c r="AA52" s="4" t="inlineStr">
        <is>
          <t>Факт $ МГ/секции</t>
        </is>
      </c>
      <c r="AB52" s="4" t="inlineStr">
        <is>
          <t>Факт МГ/секции</t>
        </is>
      </c>
      <c r="AC52" s="4" t="inlineStr">
        <is>
          <t>Факт ВПТ</t>
        </is>
      </c>
      <c r="AD52" s="4" t="inlineStr">
        <is>
          <t>Тех. задание ПТ</t>
        </is>
      </c>
      <c r="AE52" s="4" t="inlineStr">
        <is>
          <t>Тех задание $</t>
        </is>
      </c>
      <c r="AF52" s="4" t="inlineStr">
        <is>
          <t>Тех. задание ВПТ</t>
        </is>
      </c>
      <c r="AG52" s="4" t="inlineStr">
        <is>
          <t>Разница ПТ $</t>
        </is>
      </c>
      <c r="AH52" s="4" t="inlineStr">
        <is>
          <t>Факт СПЛИТ</t>
        </is>
      </c>
      <c r="AI52" s="4" t="inlineStr">
        <is>
          <t>Факт $ из 1С</t>
        </is>
      </c>
      <c r="AJ52" s="4" t="inlineStr">
        <is>
          <t>Факт ПТ</t>
        </is>
      </c>
      <c r="AK52" s="4" t="inlineStr">
        <is>
          <t>Факт $ МГ/секции</t>
        </is>
      </c>
      <c r="AL52" s="4" t="inlineStr">
        <is>
          <t>Факт МГ/секции</t>
        </is>
      </c>
      <c r="AM52" s="4" t="inlineStr">
        <is>
          <t>Факт ВПТ</t>
        </is>
      </c>
      <c r="AN52" s="4" t="inlineStr">
        <is>
          <t>Тех. задание ПТ</t>
        </is>
      </c>
      <c r="AO52" s="4" t="inlineStr">
        <is>
          <t>Тех задание $</t>
        </is>
      </c>
      <c r="AP52" s="4" t="inlineStr">
        <is>
          <t>Тех. задание ВПТ</t>
        </is>
      </c>
      <c r="AQ52" s="4" t="inlineStr">
        <is>
          <t>Разница ПТ $</t>
        </is>
      </c>
      <c r="AR52" s="4" t="inlineStr">
        <is>
          <t>Факт СПЛИТ</t>
        </is>
      </c>
      <c r="AS52" s="4" t="inlineStr">
        <is>
          <t>Факт $ из 1С</t>
        </is>
      </c>
      <c r="AT52" s="4" t="inlineStr">
        <is>
          <t>Факт ПТ</t>
        </is>
      </c>
      <c r="AU52" s="4" t="inlineStr">
        <is>
          <t>Факт $ МГ/секции</t>
        </is>
      </c>
      <c r="AV52" s="4" t="inlineStr">
        <is>
          <t>Факт МГ/секции</t>
        </is>
      </c>
      <c r="AW52" s="4" t="inlineStr">
        <is>
          <t>Факт ВПТ</t>
        </is>
      </c>
      <c r="AX52" s="4" t="inlineStr">
        <is>
          <t>Тех. задание ПТ</t>
        </is>
      </c>
      <c r="AY52" s="4" t="inlineStr">
        <is>
          <t>Тех задание $</t>
        </is>
      </c>
      <c r="AZ52" s="4" t="inlineStr">
        <is>
          <t>Тех. задание ВПТ</t>
        </is>
      </c>
      <c r="BA52" s="4" t="inlineStr">
        <is>
          <t>Разница ПТ $</t>
        </is>
      </c>
      <c r="BB52" s="4" t="inlineStr">
        <is>
          <t>Факт СПЛИТ</t>
        </is>
      </c>
      <c r="BC52" s="4" t="inlineStr"/>
      <c r="BD52" s="4" t="inlineStr">
        <is>
          <t>Тех. задание ПТ</t>
        </is>
      </c>
      <c r="BE52" s="4" t="inlineStr">
        <is>
          <t>Факт ПТ</t>
        </is>
      </c>
      <c r="BF52" s="4" t="inlineStr">
        <is>
          <t>Факт СПЛИТ</t>
        </is>
      </c>
      <c r="BG52" s="4" t="inlineStr">
        <is>
          <t>Тех. задание ВПТ</t>
        </is>
      </c>
      <c r="BH52" s="4" t="inlineStr">
        <is>
          <t>Факт ВПТ</t>
        </is>
      </c>
      <c r="BI52" s="4" t="inlineStr">
        <is>
          <t>Тех. задание</t>
        </is>
      </c>
      <c r="BJ52" s="4" t="inlineStr">
        <is>
          <t>Факт</t>
        </is>
      </c>
      <c r="BK52" s="4" t="inlineStr">
        <is>
          <t>Тех задание $</t>
        </is>
      </c>
      <c r="BL52" s="4" t="inlineStr">
        <is>
          <t>Факт ПТ 1С $</t>
        </is>
      </c>
      <c r="BM52" s="4" t="inlineStr">
        <is>
          <t>Факт МГ/секции 1С $</t>
        </is>
      </c>
      <c r="BN52" s="4" t="inlineStr">
        <is>
          <t>Прочие услуги $</t>
        </is>
      </c>
      <c r="BO52" s="4" t="inlineStr">
        <is>
          <t>Факт общий $</t>
        </is>
      </c>
      <c r="BP52" s="4" t="inlineStr">
        <is>
          <t>Средняя стоимость ПТ прошлого месяца $</t>
        </is>
      </c>
      <c r="BQ52" s="4" t="inlineStr">
        <is>
          <t>Ранрейт $</t>
        </is>
      </c>
      <c r="BR52" s="4" t="inlineStr">
        <is>
          <t>Средняя стоимость ПТ на новый месяц</t>
        </is>
      </c>
    </row>
    <row r="53">
      <c r="A53" s="6" t="n">
        <v>35</v>
      </c>
      <c r="B53" s="6" t="inlineStr">
        <is>
          <t>2026-02-01</t>
        </is>
      </c>
      <c r="C53" s="6" t="inlineStr">
        <is>
          <t>ПТ</t>
        </is>
      </c>
      <c r="D53" s="6" t="inlineStr">
        <is>
          <t>Агафонов Иван Александрович</t>
        </is>
      </c>
      <c r="E53" s="7" t="n">
        <v>0</v>
      </c>
      <c r="F53" s="7" t="n">
        <v>0</v>
      </c>
      <c r="G53" s="7" t="n">
        <v>0</v>
      </c>
      <c r="H53" s="7" t="n">
        <v>0</v>
      </c>
      <c r="I53" s="7" t="n">
        <v>0</v>
      </c>
      <c r="J53" s="7" t="n">
        <v>0</v>
      </c>
      <c r="K53" s="7">
        <f>ROUND(J53*BP53/100,0)*100</f>
        <v/>
      </c>
      <c r="L53" s="7" t="n">
        <v>0</v>
      </c>
      <c r="M53" s="7">
        <f>E53-K53</f>
        <v/>
      </c>
      <c r="N53" s="7" t="n">
        <v>0</v>
      </c>
      <c r="O53" s="7" t="n">
        <v>0</v>
      </c>
      <c r="P53" s="7" t="n">
        <v>0</v>
      </c>
      <c r="Q53" s="7" t="n">
        <v>0</v>
      </c>
      <c r="R53" s="7" t="n">
        <v>0</v>
      </c>
      <c r="S53" s="7" t="n">
        <v>0</v>
      </c>
      <c r="T53" s="7" t="n">
        <v>0</v>
      </c>
      <c r="U53" s="7">
        <f>ROUND(T53*BP53/100,0)*100</f>
        <v/>
      </c>
      <c r="V53" s="7" t="n">
        <v>0</v>
      </c>
      <c r="W53" s="7">
        <f>O53-U53</f>
        <v/>
      </c>
      <c r="X53" s="7" t="n">
        <v>0</v>
      </c>
      <c r="Y53" s="7" t="n">
        <v>0</v>
      </c>
      <c r="Z53" s="7" t="n">
        <v>0</v>
      </c>
      <c r="AA53" s="7" t="n">
        <v>0</v>
      </c>
      <c r="AB53" s="7" t="n">
        <v>0</v>
      </c>
      <c r="AC53" s="7" t="n">
        <v>1</v>
      </c>
      <c r="AD53" s="7" t="n">
        <v>0</v>
      </c>
      <c r="AE53" s="7">
        <f>ROUND(AD53*BP53/100,0)*100</f>
        <v/>
      </c>
      <c r="AF53" s="7" t="n">
        <v>0</v>
      </c>
      <c r="AG53" s="7">
        <f>Y53-AE53</f>
        <v/>
      </c>
      <c r="AH53" s="7" t="n">
        <v>0</v>
      </c>
      <c r="AI53" s="7" t="n">
        <v>0</v>
      </c>
      <c r="AJ53" s="7" t="n">
        <v>0</v>
      </c>
      <c r="AK53" s="7" t="n">
        <v>0</v>
      </c>
      <c r="AL53" s="7" t="n">
        <v>0</v>
      </c>
      <c r="AM53" s="7" t="n">
        <v>0</v>
      </c>
      <c r="AN53" s="7" t="n">
        <v>0</v>
      </c>
      <c r="AO53" s="7">
        <f>ROUND(AN53*BP53/100,0)*100</f>
        <v/>
      </c>
      <c r="AP53" s="7" t="n">
        <v>0</v>
      </c>
      <c r="AQ53" s="7">
        <f>AI53-AO53</f>
        <v/>
      </c>
      <c r="AR53" s="7" t="n">
        <v>0</v>
      </c>
      <c r="AS53" s="7" t="n">
        <v>0</v>
      </c>
      <c r="AT53" s="7" t="n">
        <v>0</v>
      </c>
      <c r="AU53" s="7" t="n">
        <v>0</v>
      </c>
      <c r="AV53" s="7" t="n">
        <v>0</v>
      </c>
      <c r="AW53" s="7" t="n">
        <v>0</v>
      </c>
      <c r="AX53" s="7" t="n">
        <v>0</v>
      </c>
      <c r="AY53" s="7">
        <f>ROUND(AX53*BP53/100,0)*100</f>
        <v/>
      </c>
      <c r="AZ53" s="7" t="n">
        <v>0</v>
      </c>
      <c r="BA53" s="7">
        <f>AS53-AY53</f>
        <v/>
      </c>
      <c r="BB53" s="7" t="n">
        <v>0</v>
      </c>
      <c r="BC53" s="6" t="n"/>
      <c r="BD53" s="7">
        <f>SUM(J53,T53,AD53,AN53,AX53)</f>
        <v/>
      </c>
      <c r="BE53" s="7">
        <f>SUM(F53,P53,Z53,AJ53,AT53)</f>
        <v/>
      </c>
      <c r="BF53" s="7">
        <f>SUM(N53,X53,AH53,AR53,BB53)</f>
        <v/>
      </c>
      <c r="BG53" s="7">
        <f>SUM(L53,V53,AF53,AP53,AZ53)</f>
        <v/>
      </c>
      <c r="BH53" s="7">
        <f>SUM(I53,S53,AC53,AM53,AW53)</f>
        <v/>
      </c>
      <c r="BI53" s="7" t="n">
        <v>0</v>
      </c>
      <c r="BJ53" s="7">
        <f>SUM(H53,R53,AB53,AL53,AV53)</f>
        <v/>
      </c>
      <c r="BK53" s="7">
        <f>SUM(K53,U53,AE53,AO53,AY53)</f>
        <v/>
      </c>
      <c r="BL53" s="7">
        <f>SUM(E53,O53,Y53,AI53,AS53)</f>
        <v/>
      </c>
      <c r="BM53" s="7">
        <f>SUM(G53,Q53,AA53,AK53,AU53)</f>
        <v/>
      </c>
      <c r="BN53" s="7" t="n">
        <v>0</v>
      </c>
      <c r="BO53" s="7">
        <f>BL53+BM53+BN53</f>
        <v/>
      </c>
      <c r="BP53" s="7" t="n">
        <v>0</v>
      </c>
      <c r="BQ53" s="7">
        <f>BO53/31*31</f>
        <v/>
      </c>
      <c r="BR53" s="7">
        <f>IFERROR(BL53/BE53,0)</f>
        <v/>
      </c>
    </row>
    <row r="54">
      <c r="A54" s="6" t="n">
        <v>36</v>
      </c>
      <c r="B54" s="6" t="inlineStr">
        <is>
          <t>2026-02-01</t>
        </is>
      </c>
      <c r="C54" s="6" t="inlineStr">
        <is>
          <t>ПТ</t>
        </is>
      </c>
      <c r="D54" s="6" t="inlineStr">
        <is>
          <t>Колесников Сергей Юрьевич</t>
        </is>
      </c>
      <c r="E54" s="7" t="n">
        <v>8906.67</v>
      </c>
      <c r="F54" s="7" t="n">
        <v>8</v>
      </c>
      <c r="G54" s="7" t="n">
        <v>15121.25</v>
      </c>
      <c r="H54" s="7" t="n">
        <v>26</v>
      </c>
      <c r="I54" s="7" t="n">
        <v>0</v>
      </c>
      <c r="J54" s="7" t="n">
        <v>45</v>
      </c>
      <c r="K54" s="7">
        <f>ROUND(J54*BP54/100,0)*100</f>
        <v/>
      </c>
      <c r="L54" s="7" t="n">
        <v>0</v>
      </c>
      <c r="M54" s="7">
        <f>E54-K54</f>
        <v/>
      </c>
      <c r="N54" s="7" t="n">
        <v>0</v>
      </c>
      <c r="O54" s="7" t="n">
        <v>4483.33</v>
      </c>
      <c r="P54" s="7" t="n">
        <v>4</v>
      </c>
      <c r="Q54" s="7" t="n">
        <v>17262.5</v>
      </c>
      <c r="R54" s="7" t="n">
        <v>30</v>
      </c>
      <c r="S54" s="7" t="n">
        <v>0</v>
      </c>
      <c r="T54" s="7" t="n">
        <v>45</v>
      </c>
      <c r="U54" s="7">
        <f>ROUND(T54*BP54/100,0)*100</f>
        <v/>
      </c>
      <c r="V54" s="7" t="n">
        <v>0</v>
      </c>
      <c r="W54" s="7">
        <f>O54-U54</f>
        <v/>
      </c>
      <c r="X54" s="7" t="n">
        <v>0</v>
      </c>
      <c r="Y54" s="7" t="n">
        <v>7596.67</v>
      </c>
      <c r="Z54" s="7" t="n">
        <v>7</v>
      </c>
      <c r="AA54" s="7" t="n">
        <v>26868.75</v>
      </c>
      <c r="AB54" s="7" t="n">
        <v>41</v>
      </c>
      <c r="AC54" s="7" t="n">
        <v>0</v>
      </c>
      <c r="AD54" s="7" t="n">
        <v>45</v>
      </c>
      <c r="AE54" s="7">
        <f>ROUND(AD54*BP54/100,0)*100</f>
        <v/>
      </c>
      <c r="AF54" s="7" t="n">
        <v>0</v>
      </c>
      <c r="AG54" s="7">
        <f>Y54-AE54</f>
        <v/>
      </c>
      <c r="AH54" s="7" t="n">
        <v>0</v>
      </c>
      <c r="AI54" s="7" t="n">
        <v>6782.5</v>
      </c>
      <c r="AJ54" s="7" t="n">
        <v>6</v>
      </c>
      <c r="AK54" s="7" t="n">
        <v>15773.75</v>
      </c>
      <c r="AL54" s="7" t="n">
        <v>25</v>
      </c>
      <c r="AM54" s="7" t="n">
        <v>0</v>
      </c>
      <c r="AN54" s="7" t="n">
        <v>45</v>
      </c>
      <c r="AO54" s="7">
        <f>ROUND(AN54*BP54/100,0)*100</f>
        <v/>
      </c>
      <c r="AP54" s="7" t="n">
        <v>0</v>
      </c>
      <c r="AQ54" s="7">
        <f>AI54-AO54</f>
        <v/>
      </c>
      <c r="AR54" s="7" t="n">
        <v>0</v>
      </c>
      <c r="AS54" s="7" t="n">
        <v>4662.5</v>
      </c>
      <c r="AT54" s="7" t="n">
        <v>4</v>
      </c>
      <c r="AU54" s="7" t="n">
        <v>11770</v>
      </c>
      <c r="AV54" s="7" t="n">
        <v>18</v>
      </c>
      <c r="AW54" s="7" t="n">
        <v>0</v>
      </c>
      <c r="AX54" s="7" t="n">
        <v>19</v>
      </c>
      <c r="AY54" s="7">
        <f>ROUND(AX54*BP54/100,0)*100</f>
        <v/>
      </c>
      <c r="AZ54" s="7" t="n">
        <v>0</v>
      </c>
      <c r="BA54" s="7">
        <f>AS54-AY54</f>
        <v/>
      </c>
      <c r="BB54" s="7" t="n">
        <v>0</v>
      </c>
      <c r="BC54" s="6" t="n"/>
      <c r="BD54" s="7">
        <f>SUM(J54,T54,AD54,AN54,AX54)</f>
        <v/>
      </c>
      <c r="BE54" s="7">
        <f>SUM(F54,P54,Z54,AJ54,AT54)</f>
        <v/>
      </c>
      <c r="BF54" s="7">
        <f>SUM(N54,X54,AH54,AR54,BB54)</f>
        <v/>
      </c>
      <c r="BG54" s="7">
        <f>SUM(L54,V54,AF54,AP54,AZ54)</f>
        <v/>
      </c>
      <c r="BH54" s="7">
        <f>SUM(I54,S54,AC54,AM54,AW54)</f>
        <v/>
      </c>
      <c r="BI54" s="7" t="n">
        <v>0</v>
      </c>
      <c r="BJ54" s="7">
        <f>SUM(H54,R54,AB54,AL54,AV54)</f>
        <v/>
      </c>
      <c r="BK54" s="7">
        <f>SUM(K54,U54,AE54,AO54,AY54)</f>
        <v/>
      </c>
      <c r="BL54" s="7">
        <f>SUM(E54,O54,Y54,AI54,AS54)</f>
        <v/>
      </c>
      <c r="BM54" s="7">
        <f>SUM(G54,Q54,AA54,AK54,AU54)</f>
        <v/>
      </c>
      <c r="BN54" s="7" t="n">
        <v>0</v>
      </c>
      <c r="BO54" s="7">
        <f>BL54+BM54+BN54</f>
        <v/>
      </c>
      <c r="BP54" s="7" t="n">
        <v>721.763010752688</v>
      </c>
      <c r="BQ54" s="7">
        <f>BO54/31*31</f>
        <v/>
      </c>
      <c r="BR54" s="7">
        <f>IFERROR(BL54/BE54,0)</f>
        <v/>
      </c>
    </row>
    <row r="55">
      <c r="A55" s="6" t="n">
        <v>37</v>
      </c>
      <c r="B55" s="6" t="inlineStr">
        <is>
          <t>2026-02-01</t>
        </is>
      </c>
      <c r="C55" s="6" t="inlineStr">
        <is>
          <t>ПТ</t>
        </is>
      </c>
      <c r="D55" s="6" t="inlineStr">
        <is>
          <t>Овчинников Степан Анатольевич</t>
        </is>
      </c>
      <c r="E55" s="7" t="n">
        <v>0</v>
      </c>
      <c r="F55" s="7" t="n">
        <v>0</v>
      </c>
      <c r="G55" s="7" t="n">
        <v>27145</v>
      </c>
      <c r="H55" s="7" t="n">
        <v>39</v>
      </c>
      <c r="I55" s="7" t="n">
        <v>0</v>
      </c>
      <c r="J55" s="7" t="n">
        <v>58</v>
      </c>
      <c r="K55" s="7">
        <f>ROUND(J55*BP55/100,0)*100</f>
        <v/>
      </c>
      <c r="L55" s="7" t="n">
        <v>0</v>
      </c>
      <c r="M55" s="7">
        <f>E55-K55</f>
        <v/>
      </c>
      <c r="N55" s="7" t="n">
        <v>0</v>
      </c>
      <c r="O55" s="7" t="n">
        <v>2826.67</v>
      </c>
      <c r="P55" s="7" t="n">
        <v>2</v>
      </c>
      <c r="Q55" s="7" t="n">
        <v>55585.75</v>
      </c>
      <c r="R55" s="7" t="n">
        <v>92</v>
      </c>
      <c r="S55" s="7" t="n">
        <v>0</v>
      </c>
      <c r="T55" s="7" t="n">
        <v>58</v>
      </c>
      <c r="U55" s="7">
        <f>ROUND(T55*BP55/100,0)*100</f>
        <v/>
      </c>
      <c r="V55" s="7" t="n">
        <v>0</v>
      </c>
      <c r="W55" s="7">
        <f>O55-U55</f>
        <v/>
      </c>
      <c r="X55" s="7" t="n">
        <v>0</v>
      </c>
      <c r="Y55" s="7" t="n">
        <v>1045</v>
      </c>
      <c r="Z55" s="7" t="n">
        <v>1</v>
      </c>
      <c r="AA55" s="7" t="n">
        <v>26030</v>
      </c>
      <c r="AB55" s="7" t="n">
        <v>38</v>
      </c>
      <c r="AC55" s="7" t="n">
        <v>0</v>
      </c>
      <c r="AD55" s="7" t="n">
        <v>58</v>
      </c>
      <c r="AE55" s="7">
        <f>ROUND(AD55*BP55/100,0)*100</f>
        <v/>
      </c>
      <c r="AF55" s="7" t="n">
        <v>0</v>
      </c>
      <c r="AG55" s="7">
        <f>Y55-AE55</f>
        <v/>
      </c>
      <c r="AH55" s="7" t="n">
        <v>0</v>
      </c>
      <c r="AI55" s="7" t="n">
        <v>3563.33</v>
      </c>
      <c r="AJ55" s="7" t="n">
        <v>2</v>
      </c>
      <c r="AK55" s="7" t="n">
        <v>44666.25</v>
      </c>
      <c r="AL55" s="7" t="n">
        <v>70</v>
      </c>
      <c r="AM55" s="7" t="n">
        <v>0</v>
      </c>
      <c r="AN55" s="7" t="n">
        <v>58</v>
      </c>
      <c r="AO55" s="7">
        <f>ROUND(AN55*BP55/100,0)*100</f>
        <v/>
      </c>
      <c r="AP55" s="7" t="n">
        <v>0</v>
      </c>
      <c r="AQ55" s="7">
        <f>AI55-AO55</f>
        <v/>
      </c>
      <c r="AR55" s="7" t="n">
        <v>0</v>
      </c>
      <c r="AS55" s="7" t="n">
        <v>1781.66</v>
      </c>
      <c r="AT55" s="7" t="n">
        <v>1</v>
      </c>
      <c r="AU55" s="7" t="n">
        <v>28926.25</v>
      </c>
      <c r="AV55" s="7" t="n">
        <v>48</v>
      </c>
      <c r="AW55" s="7" t="n">
        <v>0</v>
      </c>
      <c r="AX55" s="7" t="n">
        <v>25</v>
      </c>
      <c r="AY55" s="7">
        <f>ROUND(AX55*BP55/100,0)*100</f>
        <v/>
      </c>
      <c r="AZ55" s="7" t="n">
        <v>0</v>
      </c>
      <c r="BA55" s="7">
        <f>AS55-AY55</f>
        <v/>
      </c>
      <c r="BB55" s="7" t="n">
        <v>0</v>
      </c>
      <c r="BC55" s="6" t="n"/>
      <c r="BD55" s="7">
        <f>SUM(J55,T55,AD55,AN55,AX55)</f>
        <v/>
      </c>
      <c r="BE55" s="7">
        <f>SUM(F55,P55,Z55,AJ55,AT55)</f>
        <v/>
      </c>
      <c r="BF55" s="7">
        <f>SUM(N55,X55,AH55,AR55,BB55)</f>
        <v/>
      </c>
      <c r="BG55" s="7">
        <f>SUM(L55,V55,AF55,AP55,AZ55)</f>
        <v/>
      </c>
      <c r="BH55" s="7">
        <f>SUM(I55,S55,AC55,AM55,AW55)</f>
        <v/>
      </c>
      <c r="BI55" s="7" t="n">
        <v>0</v>
      </c>
      <c r="BJ55" s="7">
        <f>SUM(H55,R55,AB55,AL55,AV55)</f>
        <v/>
      </c>
      <c r="BK55" s="7">
        <f>SUM(K55,U55,AE55,AO55,AY55)</f>
        <v/>
      </c>
      <c r="BL55" s="7">
        <f>SUM(E55,O55,Y55,AI55,AS55)</f>
        <v/>
      </c>
      <c r="BM55" s="7">
        <f>SUM(G55,Q55,AA55,AK55,AU55)</f>
        <v/>
      </c>
      <c r="BN55" s="7" t="n">
        <v>0</v>
      </c>
      <c r="BO55" s="7">
        <f>BL55+BM55+BN55</f>
        <v/>
      </c>
      <c r="BP55" s="7" t="n">
        <v>671.9260165975103</v>
      </c>
      <c r="BQ55" s="7">
        <f>BO55/31*31</f>
        <v/>
      </c>
      <c r="BR55" s="7">
        <f>IFERROR(BL55/BE55,0)</f>
        <v/>
      </c>
    </row>
    <row r="56">
      <c r="A56" s="8" t="n"/>
      <c r="B56" s="8" t="n"/>
      <c r="C56" s="8" t="n"/>
      <c r="D56" s="8" t="inlineStr">
        <is>
          <t>Итого БИ</t>
        </is>
      </c>
      <c r="E56" s="9">
        <f>SUM(E53:E55)</f>
        <v/>
      </c>
      <c r="F56" s="9">
        <f>SUM(F53:F55)</f>
        <v/>
      </c>
      <c r="G56" s="9">
        <f>SUM(G53:G55)</f>
        <v/>
      </c>
      <c r="H56" s="9">
        <f>SUM(H53:H55)</f>
        <v/>
      </c>
      <c r="I56" s="9">
        <f>SUM(I53:I55)</f>
        <v/>
      </c>
      <c r="J56" s="9">
        <f>SUM(J53:J55)</f>
        <v/>
      </c>
      <c r="K56" s="9">
        <f>SUM(K53:K55)</f>
        <v/>
      </c>
      <c r="L56" s="9">
        <f>SUM(L53:L55)</f>
        <v/>
      </c>
      <c r="M56" s="9">
        <f>SUM(M53:M55)</f>
        <v/>
      </c>
      <c r="N56" s="9">
        <f>SUM(N53:N55)</f>
        <v/>
      </c>
      <c r="O56" s="9">
        <f>SUM(O53:O55)</f>
        <v/>
      </c>
      <c r="P56" s="9">
        <f>SUM(P53:P55)</f>
        <v/>
      </c>
      <c r="Q56" s="9">
        <f>SUM(Q53:Q55)</f>
        <v/>
      </c>
      <c r="R56" s="9">
        <f>SUM(R53:R55)</f>
        <v/>
      </c>
      <c r="S56" s="9">
        <f>SUM(S53:S55)</f>
        <v/>
      </c>
      <c r="T56" s="9">
        <f>SUM(T53:T55)</f>
        <v/>
      </c>
      <c r="U56" s="9">
        <f>SUM(U53:U55)</f>
        <v/>
      </c>
      <c r="V56" s="9">
        <f>SUM(V53:V55)</f>
        <v/>
      </c>
      <c r="W56" s="9">
        <f>SUM(W53:W55)</f>
        <v/>
      </c>
      <c r="X56" s="9">
        <f>SUM(X53:X55)</f>
        <v/>
      </c>
      <c r="Y56" s="9">
        <f>SUM(Y53:Y55)</f>
        <v/>
      </c>
      <c r="Z56" s="9">
        <f>SUM(Z53:Z55)</f>
        <v/>
      </c>
      <c r="AA56" s="9">
        <f>SUM(AA53:AA55)</f>
        <v/>
      </c>
      <c r="AB56" s="9">
        <f>SUM(AB53:AB55)</f>
        <v/>
      </c>
      <c r="AC56" s="9">
        <f>SUM(AC53:AC55)</f>
        <v/>
      </c>
      <c r="AD56" s="9">
        <f>SUM(AD53:AD55)</f>
        <v/>
      </c>
      <c r="AE56" s="9">
        <f>SUM(AE53:AE55)</f>
        <v/>
      </c>
      <c r="AF56" s="9">
        <f>SUM(AF53:AF55)</f>
        <v/>
      </c>
      <c r="AG56" s="9">
        <f>SUM(AG53:AG55)</f>
        <v/>
      </c>
      <c r="AH56" s="9">
        <f>SUM(AH53:AH55)</f>
        <v/>
      </c>
      <c r="AI56" s="9">
        <f>SUM(AI53:AI55)</f>
        <v/>
      </c>
      <c r="AJ56" s="9">
        <f>SUM(AJ53:AJ55)</f>
        <v/>
      </c>
      <c r="AK56" s="9">
        <f>SUM(AK53:AK55)</f>
        <v/>
      </c>
      <c r="AL56" s="9">
        <f>SUM(AL53:AL55)</f>
        <v/>
      </c>
      <c r="AM56" s="9">
        <f>SUM(AM53:AM55)</f>
        <v/>
      </c>
      <c r="AN56" s="9">
        <f>SUM(AN53:AN55)</f>
        <v/>
      </c>
      <c r="AO56" s="9">
        <f>SUM(AO53:AO55)</f>
        <v/>
      </c>
      <c r="AP56" s="9">
        <f>SUM(AP53:AP55)</f>
        <v/>
      </c>
      <c r="AQ56" s="9">
        <f>SUM(AQ53:AQ55)</f>
        <v/>
      </c>
      <c r="AR56" s="9">
        <f>SUM(AR53:AR55)</f>
        <v/>
      </c>
      <c r="AS56" s="9">
        <f>SUM(AS53:AS55)</f>
        <v/>
      </c>
      <c r="AT56" s="9">
        <f>SUM(AT53:AT55)</f>
        <v/>
      </c>
      <c r="AU56" s="9">
        <f>SUM(AU53:AU55)</f>
        <v/>
      </c>
      <c r="AV56" s="9">
        <f>SUM(AV53:AV55)</f>
        <v/>
      </c>
      <c r="AW56" s="9">
        <f>SUM(AW53:AW55)</f>
        <v/>
      </c>
      <c r="AX56" s="9">
        <f>SUM(AX53:AX55)</f>
        <v/>
      </c>
      <c r="AY56" s="9">
        <f>SUM(AY53:AY55)</f>
        <v/>
      </c>
      <c r="AZ56" s="9">
        <f>SUM(AZ53:AZ55)</f>
        <v/>
      </c>
      <c r="BA56" s="9">
        <f>SUM(BA53:BA55)</f>
        <v/>
      </c>
      <c r="BB56" s="9">
        <f>SUM(BB53:BB55)</f>
        <v/>
      </c>
      <c r="BC56" s="9">
        <f>SUM(BC53:BC55)</f>
        <v/>
      </c>
      <c r="BD56" s="9">
        <f>SUM(BD53:BD55)</f>
        <v/>
      </c>
      <c r="BE56" s="9">
        <f>SUM(BE53:BE55)</f>
        <v/>
      </c>
      <c r="BF56" s="9">
        <f>SUM(BF53:BF55)</f>
        <v/>
      </c>
      <c r="BG56" s="9">
        <f>SUM(BG53:BG55)</f>
        <v/>
      </c>
      <c r="BH56" s="9">
        <f>SUM(BH53:BH55)</f>
        <v/>
      </c>
      <c r="BI56" s="9">
        <f>SUM(BI53:BI55)</f>
        <v/>
      </c>
      <c r="BJ56" s="9">
        <f>SUM(BJ53:BJ55)</f>
        <v/>
      </c>
      <c r="BK56" s="9">
        <f>SUM(BK53:BK55)</f>
        <v/>
      </c>
      <c r="BL56" s="9">
        <f>SUM(BL53:BL55)</f>
        <v/>
      </c>
      <c r="BM56" s="9">
        <f>SUM(BM53:BM55)</f>
        <v/>
      </c>
      <c r="BN56" s="9">
        <f>SUM(BN53:BN55)</f>
        <v/>
      </c>
      <c r="BO56" s="9">
        <f>SUM(BO53:BO55)</f>
        <v/>
      </c>
      <c r="BP56" s="9">
        <f>IFERROR(BK56/BD56,0)</f>
        <v/>
      </c>
      <c r="BQ56" s="9">
        <f>BO56/31*31</f>
        <v/>
      </c>
      <c r="BR56" s="9">
        <f>IFERROR(BL56/BE56,0)</f>
        <v/>
      </c>
    </row>
    <row r="58">
      <c r="A58" s="10" t="n"/>
      <c r="B58" s="10" t="n"/>
      <c r="C58" s="10" t="n"/>
      <c r="D58" s="10" t="inlineStr">
        <is>
          <t>Итого</t>
        </is>
      </c>
      <c r="E58" s="11">
        <f>SUM(E17,E39,E49,E56)</f>
        <v/>
      </c>
      <c r="F58" s="11">
        <f>SUM(F17,F39,F49,F56)</f>
        <v/>
      </c>
      <c r="G58" s="11">
        <f>SUM(G17,G39,G49,G56)</f>
        <v/>
      </c>
      <c r="H58" s="11">
        <f>SUM(H17,H39,H49,H56)</f>
        <v/>
      </c>
      <c r="I58" s="11">
        <f>SUM(I17,I39,I49,I56)</f>
        <v/>
      </c>
      <c r="J58" s="11">
        <f>SUM(J17,J39,J49,J56)</f>
        <v/>
      </c>
      <c r="K58" s="11">
        <f>SUM(K17,K39,K49,K56)</f>
        <v/>
      </c>
      <c r="L58" s="11">
        <f>SUM(L17,L39,L49,L56)</f>
        <v/>
      </c>
      <c r="M58" s="11">
        <f>SUM(M17,M39,M49,M56)</f>
        <v/>
      </c>
      <c r="N58" s="11">
        <f>SUM(N17,N39,N49,N56)</f>
        <v/>
      </c>
      <c r="O58" s="11">
        <f>SUM(O17,O39,O49,O56)</f>
        <v/>
      </c>
      <c r="P58" s="11">
        <f>SUM(P17,P39,P49,P56)</f>
        <v/>
      </c>
      <c r="Q58" s="11">
        <f>SUM(Q17,Q39,Q49,Q56)</f>
        <v/>
      </c>
      <c r="R58" s="11">
        <f>SUM(R17,R39,R49,R56)</f>
        <v/>
      </c>
      <c r="S58" s="11">
        <f>SUM(S17,S39,S49,S56)</f>
        <v/>
      </c>
      <c r="T58" s="11">
        <f>SUM(T17,T39,T49,T56)</f>
        <v/>
      </c>
      <c r="U58" s="11">
        <f>SUM(U17,U39,U49,U56)</f>
        <v/>
      </c>
      <c r="V58" s="11">
        <f>SUM(V17,V39,V49,V56)</f>
        <v/>
      </c>
      <c r="W58" s="11">
        <f>SUM(W17,W39,W49,W56)</f>
        <v/>
      </c>
      <c r="X58" s="11">
        <f>SUM(X17,X39,X49,X56)</f>
        <v/>
      </c>
      <c r="Y58" s="11">
        <f>SUM(Y17,Y39,Y49,Y56)</f>
        <v/>
      </c>
      <c r="Z58" s="11">
        <f>SUM(Z17,Z39,Z49,Z56)</f>
        <v/>
      </c>
      <c r="AA58" s="11">
        <f>SUM(AA17,AA39,AA49,AA56)</f>
        <v/>
      </c>
      <c r="AB58" s="11">
        <f>SUM(AB17,AB39,AB49,AB56)</f>
        <v/>
      </c>
      <c r="AC58" s="11">
        <f>SUM(AC17,AC39,AC49,AC56)</f>
        <v/>
      </c>
      <c r="AD58" s="11">
        <f>SUM(AD17,AD39,AD49,AD56)</f>
        <v/>
      </c>
      <c r="AE58" s="11">
        <f>SUM(AE17,AE39,AE49,AE56)</f>
        <v/>
      </c>
      <c r="AF58" s="11">
        <f>SUM(AF17,AF39,AF49,AF56)</f>
        <v/>
      </c>
      <c r="AG58" s="11">
        <f>SUM(AG17,AG39,AG49,AG56)</f>
        <v/>
      </c>
      <c r="AH58" s="11">
        <f>SUM(AH17,AH39,AH49,AH56)</f>
        <v/>
      </c>
      <c r="AI58" s="11">
        <f>SUM(AI17,AI39,AI49,AI56)</f>
        <v/>
      </c>
      <c r="AJ58" s="11">
        <f>SUM(AJ17,AJ39,AJ49,AJ56)</f>
        <v/>
      </c>
      <c r="AK58" s="11">
        <f>SUM(AK17,AK39,AK49,AK56)</f>
        <v/>
      </c>
      <c r="AL58" s="11">
        <f>SUM(AL17,AL39,AL49,AL56)</f>
        <v/>
      </c>
      <c r="AM58" s="11">
        <f>SUM(AM17,AM39,AM49,AM56)</f>
        <v/>
      </c>
      <c r="AN58" s="11">
        <f>SUM(AN17,AN39,AN49,AN56)</f>
        <v/>
      </c>
      <c r="AO58" s="11">
        <f>SUM(AO17,AO39,AO49,AO56)</f>
        <v/>
      </c>
      <c r="AP58" s="11">
        <f>SUM(AP17,AP39,AP49,AP56)</f>
        <v/>
      </c>
      <c r="AQ58" s="11">
        <f>SUM(AQ17,AQ39,AQ49,AQ56)</f>
        <v/>
      </c>
      <c r="AR58" s="11">
        <f>SUM(AR17,AR39,AR49,AR56)</f>
        <v/>
      </c>
      <c r="AS58" s="11">
        <f>SUM(AS17,AS39,AS49,AS56)</f>
        <v/>
      </c>
      <c r="AT58" s="11">
        <f>SUM(AT17,AT39,AT49,AT56)</f>
        <v/>
      </c>
      <c r="AU58" s="11">
        <f>SUM(AU17,AU39,AU49,AU56)</f>
        <v/>
      </c>
      <c r="AV58" s="11">
        <f>SUM(AV17,AV39,AV49,AV56)</f>
        <v/>
      </c>
      <c r="AW58" s="11">
        <f>SUM(AW17,AW39,AW49,AW56)</f>
        <v/>
      </c>
      <c r="AX58" s="11">
        <f>SUM(AX17,AX39,AX49,AX56)</f>
        <v/>
      </c>
      <c r="AY58" s="11">
        <f>SUM(AY17,AY39,AY49,AY56)</f>
        <v/>
      </c>
      <c r="AZ58" s="11">
        <f>SUM(AZ17,AZ39,AZ49,AZ56)</f>
        <v/>
      </c>
      <c r="BA58" s="11">
        <f>SUM(BA17,BA39,BA49,BA56)</f>
        <v/>
      </c>
      <c r="BB58" s="11">
        <f>SUM(BB17,BB39,BB49,BB56)</f>
        <v/>
      </c>
      <c r="BC58" s="11">
        <f>SUM(BC17,BC39,BC49,BC56)</f>
        <v/>
      </c>
      <c r="BD58" s="11">
        <f>SUM(BD17,BD39,BD49,BD56)</f>
        <v/>
      </c>
      <c r="BE58" s="11">
        <f>SUM(BE17,BE39,BE49,BE56)</f>
        <v/>
      </c>
      <c r="BF58" s="11">
        <f>SUM(BF17,BF39,BF49,BF56)</f>
        <v/>
      </c>
      <c r="BG58" s="11">
        <f>SUM(BG17,BG39,BG49,BG56)</f>
        <v/>
      </c>
      <c r="BH58" s="11">
        <f>SUM(BH17,BH39,BH49,BH56)</f>
        <v/>
      </c>
      <c r="BI58" s="11">
        <f>SUM(BI17,BI39,BI49,BI56)</f>
        <v/>
      </c>
      <c r="BJ58" s="11">
        <f>SUM(BJ17,BJ39,BJ49,BJ56)</f>
        <v/>
      </c>
      <c r="BK58" s="11">
        <f>SUM(BK17,BK39,BK49,BK56)</f>
        <v/>
      </c>
      <c r="BL58" s="11">
        <f>SUM(BL17,BL39,BL49,BL56)</f>
        <v/>
      </c>
      <c r="BM58" s="11">
        <f>SUM(BM17,BM39,BM49,BM56)</f>
        <v/>
      </c>
      <c r="BN58" s="11">
        <f>SUM(BN17,BN39,BN49,BN56)</f>
        <v/>
      </c>
      <c r="BO58" s="11">
        <f>SUM(BO17,BO39,BO49,BO56)</f>
        <v/>
      </c>
      <c r="BP58" s="11">
        <f>IFERROR(BK58/BD58,0)</f>
        <v/>
      </c>
      <c r="BQ58" s="11">
        <f>BO58/31*31</f>
        <v/>
      </c>
      <c r="BR58" s="11">
        <f>IFERROR(BL58/BE58,0)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6">
    <cfRule type="dataBar" priority="1">
      <dataBar showValue="1">
        <cfvo type="num" val="0"/>
        <cfvo type="num" val="0"/>
        <color rgb="00D8B4FE"/>
      </dataBar>
    </cfRule>
  </conditionalFormatting>
  <conditionalFormatting sqref="M21:M38">
    <cfRule type="dataBar" priority="2">
      <dataBar showValue="1">
        <cfvo type="num" val="0"/>
        <cfvo type="num" val="0"/>
        <color rgb="00D8B4FE"/>
      </dataBar>
    </cfRule>
  </conditionalFormatting>
  <conditionalFormatting sqref="M43:M48">
    <cfRule type="dataBar" priority="3">
      <dataBar showValue="1">
        <cfvo type="num" val="0"/>
        <cfvo type="num" val="0"/>
        <color rgb="00D8B4FE"/>
      </dataBar>
    </cfRule>
  </conditionalFormatting>
  <conditionalFormatting sqref="M53:M55">
    <cfRule type="dataBar" priority="4">
      <dataBar showValue="1">
        <cfvo type="num" val="0"/>
        <cfvo type="num" val="0"/>
        <color rgb="00D8B4FE"/>
      </dataBar>
    </cfRule>
  </conditionalFormatting>
  <conditionalFormatting sqref="W7:W16">
    <cfRule type="dataBar" priority="5">
      <dataBar showValue="1">
        <cfvo type="num" val="0"/>
        <cfvo type="num" val="0"/>
        <color rgb="00D8B4FE"/>
      </dataBar>
    </cfRule>
  </conditionalFormatting>
  <conditionalFormatting sqref="W21:W38">
    <cfRule type="dataBar" priority="6">
      <dataBar showValue="1">
        <cfvo type="num" val="0"/>
        <cfvo type="num" val="0"/>
        <color rgb="00D8B4FE"/>
      </dataBar>
    </cfRule>
  </conditionalFormatting>
  <conditionalFormatting sqref="W43:W48">
    <cfRule type="dataBar" priority="7">
      <dataBar showValue="1">
        <cfvo type="num" val="0"/>
        <cfvo type="num" val="0"/>
        <color rgb="00D8B4FE"/>
      </dataBar>
    </cfRule>
  </conditionalFormatting>
  <conditionalFormatting sqref="W53:W55">
    <cfRule type="dataBar" priority="8">
      <dataBar showValue="1">
        <cfvo type="num" val="0"/>
        <cfvo type="num" val="0"/>
        <color rgb="00D8B4FE"/>
      </dataBar>
    </cfRule>
  </conditionalFormatting>
  <conditionalFormatting sqref="AG7:AG16">
    <cfRule type="dataBar" priority="9">
      <dataBar showValue="1">
        <cfvo type="num" val="0"/>
        <cfvo type="num" val="0"/>
        <color rgb="00D8B4FE"/>
      </dataBar>
    </cfRule>
  </conditionalFormatting>
  <conditionalFormatting sqref="AG21:AG38">
    <cfRule type="dataBar" priority="10">
      <dataBar showValue="1">
        <cfvo type="num" val="0"/>
        <cfvo type="num" val="0"/>
        <color rgb="00D8B4FE"/>
      </dataBar>
    </cfRule>
  </conditionalFormatting>
  <conditionalFormatting sqref="AG43:AG48">
    <cfRule type="dataBar" priority="11">
      <dataBar showValue="1">
        <cfvo type="num" val="0"/>
        <cfvo type="num" val="0"/>
        <color rgb="00D8B4FE"/>
      </dataBar>
    </cfRule>
  </conditionalFormatting>
  <conditionalFormatting sqref="AG53:AG55">
    <cfRule type="dataBar" priority="12">
      <dataBar showValue="1">
        <cfvo type="num" val="0"/>
        <cfvo type="num" val="0"/>
        <color rgb="00D8B4FE"/>
      </dataBar>
    </cfRule>
  </conditionalFormatting>
  <conditionalFormatting sqref="AQ7:AQ16">
    <cfRule type="dataBar" priority="13">
      <dataBar showValue="1">
        <cfvo type="num" val="0"/>
        <cfvo type="num" val="0"/>
        <color rgb="00D8B4FE"/>
      </dataBar>
    </cfRule>
  </conditionalFormatting>
  <conditionalFormatting sqref="AQ21:AQ38">
    <cfRule type="dataBar" priority="14">
      <dataBar showValue="1">
        <cfvo type="num" val="0"/>
        <cfvo type="num" val="0"/>
        <color rgb="00D8B4FE"/>
      </dataBar>
    </cfRule>
  </conditionalFormatting>
  <conditionalFormatting sqref="AQ43:AQ48">
    <cfRule type="dataBar" priority="15">
      <dataBar showValue="1">
        <cfvo type="num" val="0"/>
        <cfvo type="num" val="0"/>
        <color rgb="00D8B4FE"/>
      </dataBar>
    </cfRule>
  </conditionalFormatting>
  <conditionalFormatting sqref="AQ53:AQ55">
    <cfRule type="dataBar" priority="16">
      <dataBar showValue="1">
        <cfvo type="num" val="0"/>
        <cfvo type="num" val="0"/>
        <color rgb="00D8B4FE"/>
      </dataBar>
    </cfRule>
  </conditionalFormatting>
  <conditionalFormatting sqref="BA7:BA16">
    <cfRule type="dataBar" priority="17">
      <dataBar showValue="1">
        <cfvo type="num" val="0"/>
        <cfvo type="num" val="0"/>
        <color rgb="00D8B4FE"/>
      </dataBar>
    </cfRule>
  </conditionalFormatting>
  <conditionalFormatting sqref="BA21:BA38">
    <cfRule type="dataBar" priority="18">
      <dataBar showValue="1">
        <cfvo type="num" val="0"/>
        <cfvo type="num" val="0"/>
        <color rgb="00D8B4FE"/>
      </dataBar>
    </cfRule>
  </conditionalFormatting>
  <conditionalFormatting sqref="BA43:BA48">
    <cfRule type="dataBar" priority="19">
      <dataBar showValue="1">
        <cfvo type="num" val="0"/>
        <cfvo type="num" val="0"/>
        <color rgb="00D8B4FE"/>
      </dataBar>
    </cfRule>
  </conditionalFormatting>
  <conditionalFormatting sqref="BA53:BA55">
    <cfRule type="dataBar" priority="20">
      <dataBar showValue="1">
        <cfvo type="num" val="0"/>
        <cfvo type="num" val="0"/>
        <color rgb="00D8B4FE"/>
      </dataBar>
    </cfRule>
  </conditionalFormatting>
  <conditionalFormatting sqref="BQ7:BQ16">
    <cfRule type="dataBar" priority="21">
      <dataBar showValue="1">
        <cfvo type="num" val="0"/>
        <cfvo type="max"/>
        <color rgb="00B7E4C7"/>
      </dataBar>
    </cfRule>
  </conditionalFormatting>
  <conditionalFormatting sqref="BQ21:BQ38">
    <cfRule type="dataBar" priority="22">
      <dataBar showValue="1">
        <cfvo type="num" val="0"/>
        <cfvo type="max"/>
        <color rgb="00B7E4C7"/>
      </dataBar>
    </cfRule>
  </conditionalFormatting>
  <conditionalFormatting sqref="BQ43:BQ48">
    <cfRule type="dataBar" priority="23">
      <dataBar showValue="1">
        <cfvo type="num" val="0"/>
        <cfvo type="max"/>
        <color rgb="00B7E4C7"/>
      </dataBar>
    </cfRule>
  </conditionalFormatting>
  <conditionalFormatting sqref="BQ53:BQ55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98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01.03.2026 — 31.03.2026</t>
        </is>
      </c>
    </row>
    <row r="3">
      <c r="A3" t="inlineStr">
        <is>
          <t>Дата контроля: 31.03.2026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3611714.84</v>
      </c>
    </row>
    <row r="7">
      <c r="A7" s="6" t="inlineStr">
        <is>
          <t>План суммы</t>
        </is>
      </c>
      <c r="B7" s="14" t="n">
        <v>3718300</v>
      </c>
    </row>
    <row r="8">
      <c r="A8" s="6" t="inlineStr">
        <is>
          <t>Выполнение суммы</t>
        </is>
      </c>
      <c r="B8" s="15" t="n">
        <v>0.9713349756609203</v>
      </c>
    </row>
    <row r="9">
      <c r="A9" s="6" t="inlineStr">
        <is>
          <t>Факт тренировок</t>
        </is>
      </c>
      <c r="B9" s="14" t="n">
        <v>3436</v>
      </c>
    </row>
    <row r="10">
      <c r="A10" s="6" t="inlineStr">
        <is>
          <t>План тренировок</t>
        </is>
      </c>
      <c r="B10" s="14" t="n">
        <v>3552</v>
      </c>
    </row>
    <row r="11">
      <c r="A11" s="6" t="inlineStr">
        <is>
          <t>Выполнение тренировок</t>
        </is>
      </c>
      <c r="B11" s="15" t="n">
        <v>0.9673423423423423</v>
      </c>
    </row>
    <row r="12">
      <c r="A12" s="6" t="inlineStr">
        <is>
          <t>Дней прошло</t>
        </is>
      </c>
      <c r="B12" s="14" t="inlineStr">
        <is>
          <t>31 / 31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БАС</t>
        </is>
      </c>
      <c r="B17" s="7" t="n">
        <v>936</v>
      </c>
      <c r="C17" s="7" t="n">
        <v>895</v>
      </c>
      <c r="D17" s="17" t="n">
        <v>0.9561965811965812</v>
      </c>
      <c r="E17" s="7" t="n">
        <v>982400</v>
      </c>
      <c r="F17" s="7" t="n">
        <v>914556.6499999996</v>
      </c>
      <c r="G17" s="17" t="n">
        <v>0.930941215390879</v>
      </c>
      <c r="H17" s="7" t="n">
        <v>914556.6499999996</v>
      </c>
      <c r="I17" s="7" t="n">
        <v>-67843.35000000044</v>
      </c>
    </row>
    <row r="18">
      <c r="A18" s="6" t="inlineStr">
        <is>
          <t>ТЗ</t>
        </is>
      </c>
      <c r="B18" s="7" t="n">
        <v>1723</v>
      </c>
      <c r="C18" s="7" t="n">
        <v>1679</v>
      </c>
      <c r="D18" s="17" t="n">
        <v>0.9744631456761462</v>
      </c>
      <c r="E18" s="7" t="n">
        <v>1991900</v>
      </c>
      <c r="F18" s="7" t="n">
        <v>1969958.46</v>
      </c>
      <c r="G18" s="17" t="n">
        <v>0.9889846177016921</v>
      </c>
      <c r="H18" s="7" t="n">
        <v>1969958.46</v>
      </c>
      <c r="I18" s="7" t="n">
        <v>-21941.53999999957</v>
      </c>
    </row>
    <row r="19">
      <c r="A19" s="6" t="inlineStr">
        <is>
          <t>ГП</t>
        </is>
      </c>
      <c r="B19" s="7" t="n">
        <v>435</v>
      </c>
      <c r="C19" s="7" t="n">
        <v>399</v>
      </c>
      <c r="D19" s="17" t="n">
        <v>0.9172413793103448</v>
      </c>
      <c r="E19" s="7" t="n">
        <v>426800</v>
      </c>
      <c r="F19" s="7" t="n">
        <v>416401.9</v>
      </c>
      <c r="G19" s="17" t="n">
        <v>0.9756370665417057</v>
      </c>
      <c r="H19" s="7" t="n">
        <v>416401.9</v>
      </c>
      <c r="I19" s="7" t="n">
        <v>-10398.10000000003</v>
      </c>
    </row>
    <row r="20">
      <c r="A20" s="6" t="inlineStr">
        <is>
          <t>БИ</t>
        </is>
      </c>
      <c r="B20" s="7" t="n">
        <v>458</v>
      </c>
      <c r="C20" s="7" t="n">
        <v>463</v>
      </c>
      <c r="D20" s="17" t="n">
        <v>1.010917030567686</v>
      </c>
      <c r="E20" s="7" t="n">
        <v>317200</v>
      </c>
      <c r="F20" s="7" t="n">
        <v>310797.8299999999</v>
      </c>
      <c r="G20" s="17" t="n">
        <v>0.979816614123581</v>
      </c>
      <c r="H20" s="7" t="n">
        <v>310797.8299999999</v>
      </c>
      <c r="I20" s="7" t="n">
        <v>-6402.1700000001</v>
      </c>
    </row>
    <row r="24">
      <c r="A24" s="16" t="inlineStr">
        <is>
          <t>Выполнение плана тренерами</t>
        </is>
      </c>
    </row>
    <row r="25">
      <c r="A25" s="13" t="inlineStr">
        <is>
          <t>Подразделение</t>
        </is>
      </c>
      <c r="B25" s="13" t="inlineStr">
        <is>
          <t>Тренер</t>
        </is>
      </c>
      <c r="C25" s="13" t="inlineStr">
        <is>
          <t>План трен.</t>
        </is>
      </c>
      <c r="D25" s="13" t="inlineStr">
        <is>
          <t>Факт трен.</t>
        </is>
      </c>
      <c r="E25" s="13" t="inlineStr">
        <is>
          <t>Выполнение трен.</t>
        </is>
      </c>
      <c r="F25" s="13" t="inlineStr">
        <is>
          <t>План ₽</t>
        </is>
      </c>
      <c r="G25" s="13" t="inlineStr">
        <is>
          <t>Факт ₽</t>
        </is>
      </c>
      <c r="H25" s="13" t="inlineStr">
        <is>
          <t>Выполнение ₽</t>
        </is>
      </c>
      <c r="I25" s="13" t="inlineStr">
        <is>
          <t>RR ₽</t>
        </is>
      </c>
      <c r="J25" s="13" t="inlineStr">
        <is>
          <t>Отклонение ₽</t>
        </is>
      </c>
    </row>
    <row r="26">
      <c r="A26" s="6" t="inlineStr">
        <is>
          <t>БАС</t>
        </is>
      </c>
      <c r="B26" s="6" t="inlineStr">
        <is>
          <t>Пикулев Александр Николаевич</t>
        </is>
      </c>
      <c r="C26" s="7" t="n">
        <v>76</v>
      </c>
      <c r="D26" s="7" t="n">
        <v>61</v>
      </c>
      <c r="E26" s="17" t="n">
        <v>0.8026315789473685</v>
      </c>
      <c r="F26" s="7" t="n">
        <v>100600</v>
      </c>
      <c r="G26" s="7" t="n">
        <v>70964.34</v>
      </c>
      <c r="H26" s="17" t="n">
        <v>0.7054109343936381</v>
      </c>
      <c r="I26" s="7" t="n">
        <v>70964.34</v>
      </c>
      <c r="J26" s="7" t="n">
        <v>-29635.66</v>
      </c>
    </row>
    <row r="27">
      <c r="A27" s="6" t="inlineStr">
        <is>
          <t>БАС</t>
        </is>
      </c>
      <c r="B27" s="6" t="inlineStr">
        <is>
          <t>Глухова Мария Алексеевна</t>
        </is>
      </c>
      <c r="C27" s="7" t="n">
        <v>146</v>
      </c>
      <c r="D27" s="7" t="n">
        <v>112</v>
      </c>
      <c r="E27" s="17" t="n">
        <v>0.7671232876712328</v>
      </c>
      <c r="F27" s="7" t="n">
        <v>147600</v>
      </c>
      <c r="G27" s="7" t="n">
        <v>109598</v>
      </c>
      <c r="H27" s="17" t="n">
        <v>0.7425338753387534</v>
      </c>
      <c r="I27" s="7" t="n">
        <v>109598</v>
      </c>
      <c r="J27" s="7" t="n">
        <v>-38002</v>
      </c>
    </row>
    <row r="28">
      <c r="A28" s="6" t="inlineStr">
        <is>
          <t>БАС</t>
        </is>
      </c>
      <c r="B28" s="6" t="inlineStr">
        <is>
          <t>Кокорин Александр Борисович</t>
        </is>
      </c>
      <c r="C28" s="7" t="n">
        <v>24</v>
      </c>
      <c r="D28" s="7" t="n">
        <v>13</v>
      </c>
      <c r="E28" s="17" t="n">
        <v>0.5416666666666666</v>
      </c>
      <c r="F28" s="7" t="n">
        <v>19700</v>
      </c>
      <c r="G28" s="7" t="n">
        <v>14823</v>
      </c>
      <c r="H28" s="17" t="n">
        <v>0.7524365482233503</v>
      </c>
      <c r="I28" s="7" t="n">
        <v>14823</v>
      </c>
      <c r="J28" s="7" t="n">
        <v>-4877</v>
      </c>
    </row>
    <row r="29">
      <c r="A29" s="6" t="inlineStr">
        <is>
          <t>БАС</t>
        </is>
      </c>
      <c r="B29" s="6" t="inlineStr">
        <is>
          <t>Гречман Владислав Андреевич</t>
        </is>
      </c>
      <c r="C29" s="7" t="n">
        <v>215</v>
      </c>
      <c r="D29" s="7" t="n">
        <v>163</v>
      </c>
      <c r="E29" s="17" t="n">
        <v>0.7581395348837209</v>
      </c>
      <c r="F29" s="7" t="n">
        <v>188700</v>
      </c>
      <c r="G29" s="7" t="n">
        <v>146382.48</v>
      </c>
      <c r="H29" s="17" t="n">
        <v>0.7757418124006358</v>
      </c>
      <c r="I29" s="7" t="n">
        <v>146382.48</v>
      </c>
      <c r="J29" s="7" t="n">
        <v>-42317.52000000002</v>
      </c>
    </row>
    <row r="30">
      <c r="A30" s="6" t="inlineStr">
        <is>
          <t>БАС</t>
        </is>
      </c>
      <c r="B30" s="6" t="inlineStr">
        <is>
          <t>Холмогорова Кристина Ивановна</t>
        </is>
      </c>
      <c r="C30" s="7" t="n">
        <v>96</v>
      </c>
      <c r="D30" s="7" t="n">
        <v>80</v>
      </c>
      <c r="E30" s="17" t="n">
        <v>0.8333333333333334</v>
      </c>
      <c r="F30" s="7" t="n">
        <v>140000</v>
      </c>
      <c r="G30" s="7" t="n">
        <v>114575.75</v>
      </c>
      <c r="H30" s="17" t="n">
        <v>0.8183982142857142</v>
      </c>
      <c r="I30" s="7" t="n">
        <v>114575.75</v>
      </c>
      <c r="J30" s="7" t="n">
        <v>-25424.25</v>
      </c>
    </row>
    <row r="31">
      <c r="A31" s="6" t="inlineStr">
        <is>
          <t>БАС</t>
        </is>
      </c>
      <c r="B31" s="6" t="inlineStr">
        <is>
          <t>Букина Маргарита Александровна</t>
        </is>
      </c>
      <c r="C31" s="7" t="n">
        <v>126</v>
      </c>
      <c r="D31" s="7" t="n">
        <v>106</v>
      </c>
      <c r="E31" s="17" t="n">
        <v>0.8412698412698413</v>
      </c>
      <c r="F31" s="7" t="n">
        <v>145000</v>
      </c>
      <c r="G31" s="7" t="n">
        <v>123995.37</v>
      </c>
      <c r="H31" s="17" t="n">
        <v>0.8551404827586206</v>
      </c>
      <c r="I31" s="7" t="n">
        <v>123995.37</v>
      </c>
      <c r="J31" s="7" t="n">
        <v>-21004.63</v>
      </c>
    </row>
    <row r="32">
      <c r="A32" s="6" t="inlineStr">
        <is>
          <t>БАС</t>
        </is>
      </c>
      <c r="B32" s="6" t="inlineStr">
        <is>
          <t>Александрова Мария Александровна</t>
        </is>
      </c>
      <c r="C32" s="7" t="n">
        <v>100</v>
      </c>
      <c r="D32" s="7" t="n">
        <v>109</v>
      </c>
      <c r="E32" s="17" t="n">
        <v>1.09</v>
      </c>
      <c r="F32" s="7" t="n">
        <v>87000</v>
      </c>
      <c r="G32" s="7" t="n">
        <v>85571.18000000001</v>
      </c>
      <c r="H32" s="17" t="n">
        <v>0.9835767816091955</v>
      </c>
      <c r="I32" s="7" t="n">
        <v>85571.18000000001</v>
      </c>
      <c r="J32" s="7" t="n">
        <v>-1428.819999999992</v>
      </c>
    </row>
    <row r="33">
      <c r="A33" s="6" t="inlineStr">
        <is>
          <t>БАС</t>
        </is>
      </c>
      <c r="B33" s="6" t="inlineStr">
        <is>
          <t>Дедюхина Алина Семеновна</t>
        </is>
      </c>
      <c r="C33" s="7" t="n">
        <v>13</v>
      </c>
      <c r="D33" s="7" t="n">
        <v>12</v>
      </c>
      <c r="E33" s="17" t="n">
        <v>0.9230769230769231</v>
      </c>
      <c r="F33" s="7" t="n">
        <v>7500</v>
      </c>
      <c r="G33" s="7" t="n">
        <v>8516.5</v>
      </c>
      <c r="H33" s="17" t="n">
        <v>1.135533333333333</v>
      </c>
      <c r="I33" s="7" t="n">
        <v>8516.5</v>
      </c>
      <c r="J33" s="7" t="n">
        <v>1016.5</v>
      </c>
    </row>
    <row r="34">
      <c r="A34" s="6" t="inlineStr">
        <is>
          <t>БАС</t>
        </is>
      </c>
      <c r="B34" s="6" t="inlineStr">
        <is>
          <t>Волков Никита Андреевич</t>
        </is>
      </c>
      <c r="C34" s="7" t="n">
        <v>61</v>
      </c>
      <c r="D34" s="7" t="n">
        <v>71</v>
      </c>
      <c r="E34" s="17" t="n">
        <v>1.163934426229508</v>
      </c>
      <c r="F34" s="7" t="n">
        <v>67000</v>
      </c>
      <c r="G34" s="7" t="n">
        <v>76817.59</v>
      </c>
      <c r="H34" s="17" t="n">
        <v>1.146531194029851</v>
      </c>
      <c r="I34" s="7" t="n">
        <v>76817.59</v>
      </c>
      <c r="J34" s="7" t="n">
        <v>9817.589999999997</v>
      </c>
    </row>
    <row r="35">
      <c r="A35" s="6" t="inlineStr">
        <is>
          <t>БАС</t>
        </is>
      </c>
      <c r="B35" s="6" t="inlineStr">
        <is>
          <t>Семынина Нина Денисовна</t>
        </is>
      </c>
      <c r="C35" s="7" t="n">
        <v>79</v>
      </c>
      <c r="D35" s="7" t="n">
        <v>168</v>
      </c>
      <c r="E35" s="17" t="n">
        <v>2.126582278481012</v>
      </c>
      <c r="F35" s="7" t="n">
        <v>79300</v>
      </c>
      <c r="G35" s="7" t="n">
        <v>163312.44</v>
      </c>
      <c r="H35" s="17" t="n">
        <v>2.059425472887768</v>
      </c>
      <c r="I35" s="7" t="n">
        <v>163312.44</v>
      </c>
      <c r="J35" s="7" t="n">
        <v>84012.43999999997</v>
      </c>
    </row>
    <row r="36">
      <c r="A36" s="6" t="inlineStr">
        <is>
          <t>ТЗ</t>
        </is>
      </c>
      <c r="B36" s="6" t="inlineStr">
        <is>
          <t>Фофанов Сергей Анатольевич</t>
        </is>
      </c>
      <c r="C36" s="7" t="n">
        <v>1</v>
      </c>
      <c r="D36" s="7" t="n">
        <v>1</v>
      </c>
      <c r="E36" s="17" t="n">
        <v>1</v>
      </c>
      <c r="F36" s="7" t="n">
        <v>0</v>
      </c>
      <c r="G36" s="7" t="n">
        <v>0</v>
      </c>
      <c r="H36" s="17" t="n">
        <v>0</v>
      </c>
      <c r="I36" s="7" t="n">
        <v>0</v>
      </c>
      <c r="J36" s="7" t="n">
        <v>0</v>
      </c>
    </row>
    <row r="37">
      <c r="A37" s="6" t="inlineStr">
        <is>
          <t>ТЗ</t>
        </is>
      </c>
      <c r="B37" s="6" t="inlineStr">
        <is>
          <t>Фазиахметов Артём Ринатович</t>
        </is>
      </c>
      <c r="C37" s="7" t="n">
        <v>19</v>
      </c>
      <c r="D37" s="7" t="n">
        <v>5</v>
      </c>
      <c r="E37" s="17" t="n">
        <v>0.2631578947368421</v>
      </c>
      <c r="F37" s="7" t="n">
        <v>16400</v>
      </c>
      <c r="G37" s="7" t="n">
        <v>4959.25</v>
      </c>
      <c r="H37" s="17" t="n">
        <v>0.3023932926829268</v>
      </c>
      <c r="I37" s="7" t="n">
        <v>4959.25</v>
      </c>
      <c r="J37" s="7" t="n">
        <v>-11440.75</v>
      </c>
    </row>
    <row r="38">
      <c r="A38" s="6" t="inlineStr">
        <is>
          <t>ТЗ</t>
        </is>
      </c>
      <c r="B38" s="6" t="inlineStr">
        <is>
          <t>Шитова Татьяна Петровна</t>
        </is>
      </c>
      <c r="C38" s="7" t="n">
        <v>47</v>
      </c>
      <c r="D38" s="7" t="n">
        <v>24</v>
      </c>
      <c r="E38" s="17" t="n">
        <v>0.5106382978723404</v>
      </c>
      <c r="F38" s="7" t="n">
        <v>52500</v>
      </c>
      <c r="G38" s="7" t="n">
        <v>22127</v>
      </c>
      <c r="H38" s="17" t="n">
        <v>0.4214666666666667</v>
      </c>
      <c r="I38" s="7" t="n">
        <v>22127</v>
      </c>
      <c r="J38" s="7" t="n">
        <v>-30373</v>
      </c>
    </row>
    <row r="39">
      <c r="A39" s="6" t="inlineStr">
        <is>
          <t>ТЗ</t>
        </is>
      </c>
      <c r="B39" s="6" t="inlineStr">
        <is>
          <t>Жвакин Данил Алексеевич</t>
        </is>
      </c>
      <c r="C39" s="7" t="n">
        <v>107</v>
      </c>
      <c r="D39" s="7" t="n">
        <v>76</v>
      </c>
      <c r="E39" s="17" t="n">
        <v>0.7102803738317757</v>
      </c>
      <c r="F39" s="7" t="n">
        <v>158200</v>
      </c>
      <c r="G39" s="7" t="n">
        <v>116678.35</v>
      </c>
      <c r="H39" s="17" t="n">
        <v>0.7375369785082175</v>
      </c>
      <c r="I39" s="7" t="n">
        <v>116678.35</v>
      </c>
      <c r="J39" s="7" t="n">
        <v>-41521.64999999999</v>
      </c>
    </row>
    <row r="40">
      <c r="A40" s="6" t="inlineStr">
        <is>
          <t>ТЗ</t>
        </is>
      </c>
      <c r="B40" s="6" t="inlineStr">
        <is>
          <t>Глухова Дарья Алексеевна</t>
        </is>
      </c>
      <c r="C40" s="7" t="n">
        <v>88</v>
      </c>
      <c r="D40" s="7" t="n">
        <v>64</v>
      </c>
      <c r="E40" s="17" t="n">
        <v>0.7272727272727273</v>
      </c>
      <c r="F40" s="7" t="n">
        <v>85800</v>
      </c>
      <c r="G40" s="7" t="n">
        <v>72314.67</v>
      </c>
      <c r="H40" s="17" t="n">
        <v>0.8428283216783217</v>
      </c>
      <c r="I40" s="7" t="n">
        <v>72314.67</v>
      </c>
      <c r="J40" s="7" t="n">
        <v>-13485.33</v>
      </c>
    </row>
    <row r="41">
      <c r="A41" s="6" t="inlineStr">
        <is>
          <t>ТЗ</t>
        </is>
      </c>
      <c r="B41" s="6" t="inlineStr">
        <is>
          <t>Нахаев Артем Валерьевич</t>
        </is>
      </c>
      <c r="C41" s="7" t="n">
        <v>102</v>
      </c>
      <c r="D41" s="7" t="n">
        <v>86</v>
      </c>
      <c r="E41" s="17" t="n">
        <v>0.8431372549019608</v>
      </c>
      <c r="F41" s="7" t="n">
        <v>123000</v>
      </c>
      <c r="G41" s="7" t="n">
        <v>104164</v>
      </c>
      <c r="H41" s="17" t="n">
        <v>0.8468617886178862</v>
      </c>
      <c r="I41" s="7" t="n">
        <v>104164</v>
      </c>
      <c r="J41" s="7" t="n">
        <v>-18836</v>
      </c>
    </row>
    <row r="42">
      <c r="A42" s="6" t="inlineStr">
        <is>
          <t>ТЗ</t>
        </is>
      </c>
      <c r="B42" s="6" t="inlineStr">
        <is>
          <t>Воробьев Владислав Викторович</t>
        </is>
      </c>
      <c r="C42" s="7" t="n">
        <v>115</v>
      </c>
      <c r="D42" s="7" t="n">
        <v>95</v>
      </c>
      <c r="E42" s="17" t="n">
        <v>0.8260869565217391</v>
      </c>
      <c r="F42" s="7" t="n">
        <v>119700</v>
      </c>
      <c r="G42" s="7" t="n">
        <v>103661.4</v>
      </c>
      <c r="H42" s="17" t="n">
        <v>0.8660100250626568</v>
      </c>
      <c r="I42" s="7" t="n">
        <v>103661.4</v>
      </c>
      <c r="J42" s="7" t="n">
        <v>-16038.59999999998</v>
      </c>
    </row>
    <row r="43">
      <c r="A43" s="6" t="inlineStr">
        <is>
          <t>ТЗ</t>
        </is>
      </c>
      <c r="B43" s="6" t="inlineStr">
        <is>
          <t>Шамшурина Наталья Александровна</t>
        </is>
      </c>
      <c r="C43" s="7" t="n">
        <v>107</v>
      </c>
      <c r="D43" s="7" t="n">
        <v>97</v>
      </c>
      <c r="E43" s="17" t="n">
        <v>0.9065420560747663</v>
      </c>
      <c r="F43" s="7" t="n">
        <v>156900</v>
      </c>
      <c r="G43" s="7" t="n">
        <v>137335</v>
      </c>
      <c r="H43" s="17" t="n">
        <v>0.8753027405991077</v>
      </c>
      <c r="I43" s="7" t="n">
        <v>137335</v>
      </c>
      <c r="J43" s="7" t="n">
        <v>-19565</v>
      </c>
    </row>
    <row r="44">
      <c r="A44" s="6" t="inlineStr">
        <is>
          <t>ТЗ</t>
        </is>
      </c>
      <c r="B44" s="6" t="inlineStr">
        <is>
          <t>Перевозчикова Любовь Александровна</t>
        </is>
      </c>
      <c r="C44" s="7" t="n">
        <v>136</v>
      </c>
      <c r="D44" s="7" t="n">
        <v>123</v>
      </c>
      <c r="E44" s="17" t="n">
        <v>0.9044117647058824</v>
      </c>
      <c r="F44" s="7" t="n">
        <v>154000</v>
      </c>
      <c r="G44" s="7" t="n">
        <v>141179.5</v>
      </c>
      <c r="H44" s="17" t="n">
        <v>0.91675</v>
      </c>
      <c r="I44" s="7" t="n">
        <v>141179.5</v>
      </c>
      <c r="J44" s="7" t="n">
        <v>-12820.5</v>
      </c>
    </row>
    <row r="45">
      <c r="A45" s="6" t="inlineStr">
        <is>
          <t>ТЗ</t>
        </is>
      </c>
      <c r="B45" s="6" t="inlineStr">
        <is>
          <t>Субботин Андрей Александрович</t>
        </is>
      </c>
      <c r="C45" s="7" t="n">
        <v>178</v>
      </c>
      <c r="D45" s="7" t="n">
        <v>160</v>
      </c>
      <c r="E45" s="17" t="n">
        <v>0.898876404494382</v>
      </c>
      <c r="F45" s="7" t="n">
        <v>225200</v>
      </c>
      <c r="G45" s="7" t="n">
        <v>207796.64</v>
      </c>
      <c r="H45" s="17" t="n">
        <v>0.9227204262877443</v>
      </c>
      <c r="I45" s="7" t="n">
        <v>207796.64</v>
      </c>
      <c r="J45" s="7" t="n">
        <v>-17403.35999999999</v>
      </c>
    </row>
    <row r="46">
      <c r="A46" s="6" t="inlineStr">
        <is>
          <t>ТЗ</t>
        </is>
      </c>
      <c r="B46" s="6" t="inlineStr">
        <is>
          <t>Федоров Александр Максимович</t>
        </is>
      </c>
      <c r="C46" s="7" t="n">
        <v>141</v>
      </c>
      <c r="D46" s="7" t="n">
        <v>126</v>
      </c>
      <c r="E46" s="17" t="n">
        <v>0.8936170212765957</v>
      </c>
      <c r="F46" s="7" t="n">
        <v>147900</v>
      </c>
      <c r="G46" s="7" t="n">
        <v>138939.16</v>
      </c>
      <c r="H46" s="17" t="n">
        <v>0.9394128465179176</v>
      </c>
      <c r="I46" s="7" t="n">
        <v>138939.16</v>
      </c>
      <c r="J46" s="7" t="n">
        <v>-8960.839999999997</v>
      </c>
    </row>
    <row r="47">
      <c r="A47" s="6" t="inlineStr">
        <is>
          <t>ТЗ</t>
        </is>
      </c>
      <c r="B47" s="6" t="inlineStr">
        <is>
          <t>Макарова Ольга Дмитриевна</t>
        </is>
      </c>
      <c r="C47" s="7" t="n">
        <v>138</v>
      </c>
      <c r="D47" s="7" t="n">
        <v>128</v>
      </c>
      <c r="E47" s="17" t="n">
        <v>0.927536231884058</v>
      </c>
      <c r="F47" s="7" t="n">
        <v>161400</v>
      </c>
      <c r="G47" s="7" t="n">
        <v>153817.5</v>
      </c>
      <c r="H47" s="17" t="n">
        <v>0.9530204460966543</v>
      </c>
      <c r="I47" s="7" t="n">
        <v>153817.5</v>
      </c>
      <c r="J47" s="7" t="n">
        <v>-7582.5</v>
      </c>
    </row>
    <row r="48">
      <c r="A48" s="6" t="inlineStr">
        <is>
          <t>ТЗ</t>
        </is>
      </c>
      <c r="B48" s="6" t="inlineStr">
        <is>
          <t>Раленский Владислав Витальевич</t>
        </is>
      </c>
      <c r="C48" s="7" t="n">
        <v>127</v>
      </c>
      <c r="D48" s="7" t="n">
        <v>135</v>
      </c>
      <c r="E48" s="17" t="n">
        <v>1.062992125984252</v>
      </c>
      <c r="F48" s="7" t="n">
        <v>139600</v>
      </c>
      <c r="G48" s="7" t="n">
        <v>139202.35</v>
      </c>
      <c r="H48" s="17" t="n">
        <v>0.9971515042979945</v>
      </c>
      <c r="I48" s="7" t="n">
        <v>139202.35</v>
      </c>
      <c r="J48" s="7" t="n">
        <v>-397.6499999999651</v>
      </c>
    </row>
    <row r="49">
      <c r="A49" s="6" t="inlineStr">
        <is>
          <t>ТЗ</t>
        </is>
      </c>
      <c r="B49" s="6" t="inlineStr">
        <is>
          <t>Градобоев Михаил Александрович</t>
        </is>
      </c>
      <c r="C49" s="7" t="n">
        <v>146</v>
      </c>
      <c r="D49" s="7" t="n">
        <v>159</v>
      </c>
      <c r="E49" s="17" t="n">
        <v>1.089041095890411</v>
      </c>
      <c r="F49" s="7" t="n">
        <v>143300</v>
      </c>
      <c r="G49" s="7" t="n">
        <v>166707.13</v>
      </c>
      <c r="H49" s="17" t="n">
        <v>1.163343545010468</v>
      </c>
      <c r="I49" s="7" t="n">
        <v>166707.13</v>
      </c>
      <c r="J49" s="7" t="n">
        <v>23407.13</v>
      </c>
    </row>
    <row r="50">
      <c r="A50" s="6" t="inlineStr">
        <is>
          <t>ТЗ</t>
        </is>
      </c>
      <c r="B50" s="6" t="inlineStr">
        <is>
          <t>Косолапова Ираида Ивановна</t>
        </is>
      </c>
      <c r="C50" s="7" t="n">
        <v>122</v>
      </c>
      <c r="D50" s="7" t="n">
        <v>151</v>
      </c>
      <c r="E50" s="17" t="n">
        <v>1.237704918032787</v>
      </c>
      <c r="F50" s="7" t="n">
        <v>164300</v>
      </c>
      <c r="G50" s="7" t="n">
        <v>194615</v>
      </c>
      <c r="H50" s="17" t="n">
        <v>1.184510042604991</v>
      </c>
      <c r="I50" s="7" t="n">
        <v>194615</v>
      </c>
      <c r="J50" s="7" t="n">
        <v>30315</v>
      </c>
    </row>
    <row r="51">
      <c r="A51" s="6" t="inlineStr">
        <is>
          <t>ТЗ</t>
        </is>
      </c>
      <c r="B51" s="6" t="inlineStr">
        <is>
          <t>Морозова Юлия Сергеевна</t>
        </is>
      </c>
      <c r="C51" s="7" t="n">
        <v>112</v>
      </c>
      <c r="D51" s="7" t="n">
        <v>141</v>
      </c>
      <c r="E51" s="17" t="n">
        <v>1.258928571428571</v>
      </c>
      <c r="F51" s="7" t="n">
        <v>125000</v>
      </c>
      <c r="G51" s="7" t="n">
        <v>174783.01</v>
      </c>
      <c r="H51" s="17" t="n">
        <v>1.39826408</v>
      </c>
      <c r="I51" s="7" t="n">
        <v>174783.01</v>
      </c>
      <c r="J51" s="7" t="n">
        <v>49783.01000000001</v>
      </c>
    </row>
    <row r="52">
      <c r="A52" s="6" t="inlineStr">
        <is>
          <t>ТЗ</t>
        </is>
      </c>
      <c r="B52" s="6" t="inlineStr">
        <is>
          <t>Прилуков Виктор Алексеевич</t>
        </is>
      </c>
      <c r="C52" s="7" t="n">
        <v>16</v>
      </c>
      <c r="D52" s="7" t="n">
        <v>53</v>
      </c>
      <c r="E52" s="17" t="n">
        <v>3.3125</v>
      </c>
      <c r="F52" s="7" t="n">
        <v>12800</v>
      </c>
      <c r="G52" s="7" t="n">
        <v>54515.5</v>
      </c>
      <c r="H52" s="17" t="n">
        <v>4.2590234375</v>
      </c>
      <c r="I52" s="7" t="n">
        <v>54515.5</v>
      </c>
      <c r="J52" s="7" t="n">
        <v>41715.5</v>
      </c>
    </row>
    <row r="53">
      <c r="A53" s="6" t="inlineStr">
        <is>
          <t>ТЗ</t>
        </is>
      </c>
      <c r="B53" s="6" t="inlineStr">
        <is>
          <t>Борисова Маргарита Петровна</t>
        </is>
      </c>
      <c r="C53" s="7" t="n">
        <v>21</v>
      </c>
      <c r="D53" s="7" t="n">
        <v>55</v>
      </c>
      <c r="E53" s="17" t="n">
        <v>2.619047619047619</v>
      </c>
      <c r="F53" s="7" t="n">
        <v>5900</v>
      </c>
      <c r="G53" s="7" t="n">
        <v>37163</v>
      </c>
      <c r="H53" s="17" t="n">
        <v>6.298813559322034</v>
      </c>
      <c r="I53" s="7" t="n">
        <v>37163</v>
      </c>
      <c r="J53" s="7" t="n">
        <v>31263</v>
      </c>
    </row>
    <row r="54">
      <c r="A54" s="6" t="inlineStr">
        <is>
          <t>ГП</t>
        </is>
      </c>
      <c r="B54" s="6" t="inlineStr">
        <is>
          <t>Смирнова Татьяна Ивановна</t>
        </is>
      </c>
      <c r="C54" s="7" t="n">
        <v>36</v>
      </c>
      <c r="D54" s="7" t="n">
        <v>19</v>
      </c>
      <c r="E54" s="17" t="n">
        <v>0.5277777777777778</v>
      </c>
      <c r="F54" s="7" t="n">
        <v>27400</v>
      </c>
      <c r="G54" s="7" t="n">
        <v>15412.75</v>
      </c>
      <c r="H54" s="17" t="n">
        <v>0.5625091240875912</v>
      </c>
      <c r="I54" s="7" t="n">
        <v>15412.75</v>
      </c>
      <c r="J54" s="7" t="n">
        <v>-11987.25</v>
      </c>
    </row>
    <row r="55">
      <c r="A55" s="6" t="inlineStr">
        <is>
          <t>ГП</t>
        </is>
      </c>
      <c r="B55" s="6" t="inlineStr">
        <is>
          <t>Перевощикова Анастасия Александровна</t>
        </is>
      </c>
      <c r="C55" s="7" t="n">
        <v>70</v>
      </c>
      <c r="D55" s="7" t="n">
        <v>41</v>
      </c>
      <c r="E55" s="17" t="n">
        <v>0.5857142857142857</v>
      </c>
      <c r="F55" s="7" t="n">
        <v>68100</v>
      </c>
      <c r="G55" s="7" t="n">
        <v>41633.25</v>
      </c>
      <c r="H55" s="17" t="n">
        <v>0.6113546255506608</v>
      </c>
      <c r="I55" s="7" t="n">
        <v>41633.25</v>
      </c>
      <c r="J55" s="7" t="n">
        <v>-26466.75</v>
      </c>
    </row>
    <row r="56">
      <c r="A56" s="6" t="inlineStr">
        <is>
          <t>ГП</t>
        </is>
      </c>
      <c r="B56" s="6" t="inlineStr">
        <is>
          <t>Перевощикова Марина Юрьевна</t>
        </is>
      </c>
      <c r="C56" s="7" t="n">
        <v>59</v>
      </c>
      <c r="D56" s="7" t="n">
        <v>37</v>
      </c>
      <c r="E56" s="17" t="n">
        <v>0.6271186440677966</v>
      </c>
      <c r="F56" s="7" t="n">
        <v>59900</v>
      </c>
      <c r="G56" s="7" t="n">
        <v>39333.16</v>
      </c>
      <c r="H56" s="17" t="n">
        <v>0.6566470784641069</v>
      </c>
      <c r="I56" s="7" t="n">
        <v>39333.16</v>
      </c>
      <c r="J56" s="7" t="n">
        <v>-20566.84</v>
      </c>
    </row>
    <row r="57">
      <c r="A57" s="6" t="inlineStr">
        <is>
          <t>ГП</t>
        </is>
      </c>
      <c r="B57" s="6" t="inlineStr">
        <is>
          <t>Широбокова Юлия Витальевна</t>
        </is>
      </c>
      <c r="C57" s="7" t="n">
        <v>138</v>
      </c>
      <c r="D57" s="7" t="n">
        <v>147</v>
      </c>
      <c r="E57" s="17" t="n">
        <v>1.065217391304348</v>
      </c>
      <c r="F57" s="7" t="n">
        <v>172600</v>
      </c>
      <c r="G57" s="7" t="n">
        <v>193275.49</v>
      </c>
      <c r="H57" s="17" t="n">
        <v>1.119788470451912</v>
      </c>
      <c r="I57" s="7" t="n">
        <v>193275.49</v>
      </c>
      <c r="J57" s="7" t="n">
        <v>20675.49000000002</v>
      </c>
    </row>
    <row r="58">
      <c r="A58" s="6" t="inlineStr">
        <is>
          <t>ГП</t>
        </is>
      </c>
      <c r="B58" s="6" t="inlineStr">
        <is>
          <t>Козлова Марина Валерьевна</t>
        </is>
      </c>
      <c r="C58" s="7" t="n">
        <v>121</v>
      </c>
      <c r="D58" s="7" t="n">
        <v>143</v>
      </c>
      <c r="E58" s="17" t="n">
        <v>1.181818181818182</v>
      </c>
      <c r="F58" s="7" t="n">
        <v>91300</v>
      </c>
      <c r="G58" s="7" t="n">
        <v>115442.5</v>
      </c>
      <c r="H58" s="17" t="n">
        <v>1.264430449069003</v>
      </c>
      <c r="I58" s="7" t="n">
        <v>115442.5</v>
      </c>
      <c r="J58" s="7" t="n">
        <v>24142.5</v>
      </c>
    </row>
    <row r="59">
      <c r="A59" s="6" t="inlineStr">
        <is>
          <t>ГП</t>
        </is>
      </c>
      <c r="B59" s="6" t="inlineStr">
        <is>
          <t>Сентябов Дмитрий Григорьевич</t>
        </is>
      </c>
      <c r="C59" s="7" t="n">
        <v>11</v>
      </c>
      <c r="D59" s="7" t="n">
        <v>12</v>
      </c>
      <c r="E59" s="17" t="n">
        <v>1.090909090909091</v>
      </c>
      <c r="F59" s="7" t="n">
        <v>7500</v>
      </c>
      <c r="G59" s="7" t="n">
        <v>11304.75</v>
      </c>
      <c r="H59" s="17" t="n">
        <v>1.5073</v>
      </c>
      <c r="I59" s="7" t="n">
        <v>11304.75</v>
      </c>
      <c r="J59" s="7" t="n">
        <v>3804.75</v>
      </c>
    </row>
    <row r="60">
      <c r="A60" s="6" t="inlineStr">
        <is>
          <t>БИ</t>
        </is>
      </c>
      <c r="B60" s="6" t="inlineStr">
        <is>
          <t>Агафонов Иван Александрович</t>
        </is>
      </c>
      <c r="C60" s="7" t="n">
        <v>1</v>
      </c>
      <c r="D60" s="7" t="n">
        <v>1</v>
      </c>
      <c r="E60" s="17" t="n">
        <v>1</v>
      </c>
      <c r="F60" s="7" t="n">
        <v>0</v>
      </c>
      <c r="G60" s="7" t="n">
        <v>0</v>
      </c>
      <c r="H60" s="17" t="n">
        <v>0</v>
      </c>
      <c r="I60" s="7" t="n">
        <v>0</v>
      </c>
      <c r="J60" s="7" t="n">
        <v>0</v>
      </c>
    </row>
    <row r="61">
      <c r="A61" s="6" t="inlineStr">
        <is>
          <t>БИ</t>
        </is>
      </c>
      <c r="B61" s="6" t="inlineStr">
        <is>
          <t>Колесников Сергей Юрьевич</t>
        </is>
      </c>
      <c r="C61" s="7" t="n">
        <v>199</v>
      </c>
      <c r="D61" s="7" t="n">
        <v>169</v>
      </c>
      <c r="E61" s="17" t="n">
        <v>0.8492462311557789</v>
      </c>
      <c r="F61" s="7" t="n">
        <v>143800</v>
      </c>
      <c r="G61" s="7" t="n">
        <v>119227.92</v>
      </c>
      <c r="H61" s="17" t="n">
        <v>0.8291232267037552</v>
      </c>
      <c r="I61" s="7" t="n">
        <v>119227.92</v>
      </c>
      <c r="J61" s="7" t="n">
        <v>-24572.08</v>
      </c>
    </row>
    <row r="62">
      <c r="A62" s="6" t="inlineStr">
        <is>
          <t>БИ</t>
        </is>
      </c>
      <c r="B62" s="6" t="inlineStr">
        <is>
          <t>Овчинников Степан Анатольевич</t>
        </is>
      </c>
      <c r="C62" s="7" t="n">
        <v>258</v>
      </c>
      <c r="D62" s="7" t="n">
        <v>293</v>
      </c>
      <c r="E62" s="17" t="n">
        <v>1.135658914728682</v>
      </c>
      <c r="F62" s="7" t="n">
        <v>173400</v>
      </c>
      <c r="G62" s="7" t="n">
        <v>191569.91</v>
      </c>
      <c r="H62" s="17" t="n">
        <v>1.104786101499423</v>
      </c>
      <c r="I62" s="7" t="n">
        <v>191569.91</v>
      </c>
      <c r="J62" s="7" t="n">
        <v>18169.90999999997</v>
      </c>
    </row>
    <row r="66">
      <c r="A66" s="16" t="inlineStr">
        <is>
          <t>Дорожная карта по дням</t>
        </is>
      </c>
    </row>
    <row r="67">
      <c r="A67" s="13" t="inlineStr">
        <is>
          <t>День</t>
        </is>
      </c>
      <c r="B67" s="13" t="inlineStr">
        <is>
          <t>Дата</t>
        </is>
      </c>
      <c r="C67" s="13" t="inlineStr">
        <is>
          <t>План ₽ накоп.</t>
        </is>
      </c>
      <c r="D67" s="13" t="inlineStr">
        <is>
          <t>Факт ₽ день</t>
        </is>
      </c>
      <c r="E67" s="13" t="inlineStr">
        <is>
          <t>Факт ₽ накоп.</t>
        </is>
      </c>
      <c r="F67" s="13" t="inlineStr">
        <is>
          <t>% ₽</t>
        </is>
      </c>
      <c r="G67" s="13" t="inlineStr">
        <is>
          <t>План трен. накоп.</t>
        </is>
      </c>
      <c r="H67" s="13" t="inlineStr">
        <is>
          <t>Факт трен. день</t>
        </is>
      </c>
      <c r="I67" s="13" t="inlineStr">
        <is>
          <t>Факт трен. накоп.</t>
        </is>
      </c>
      <c r="J67" s="13" t="inlineStr">
        <is>
          <t>% трен.</t>
        </is>
      </c>
    </row>
    <row r="68">
      <c r="A68" s="6" t="n">
        <v>1</v>
      </c>
      <c r="B68" s="6" t="inlineStr">
        <is>
          <t>01.03.2026</t>
        </is>
      </c>
      <c r="C68" s="7" t="n">
        <v>119945.1612903226</v>
      </c>
      <c r="D68" s="7" t="n">
        <v>24369.92</v>
      </c>
      <c r="E68" s="7" t="n">
        <v>24369.92</v>
      </c>
      <c r="F68" s="17" t="n">
        <v>0.2031755156926553</v>
      </c>
      <c r="G68" s="7" t="n">
        <v>114.5806451612903</v>
      </c>
      <c r="H68" s="7" t="n">
        <v>28</v>
      </c>
      <c r="I68" s="7" t="n">
        <v>28</v>
      </c>
      <c r="J68" s="17" t="n">
        <v>0.2443693693693694</v>
      </c>
    </row>
    <row r="69">
      <c r="A69" s="6" t="n">
        <v>2</v>
      </c>
      <c r="B69" s="6" t="inlineStr">
        <is>
          <t>02.03.2026</t>
        </is>
      </c>
      <c r="C69" s="7" t="n">
        <v>239890.3225806452</v>
      </c>
      <c r="D69" s="7" t="n">
        <v>123912.9</v>
      </c>
      <c r="E69" s="7" t="n">
        <v>148282.82</v>
      </c>
      <c r="F69" s="17" t="n">
        <v>0.6181275609821694</v>
      </c>
      <c r="G69" s="7" t="n">
        <v>229.1612903225806</v>
      </c>
      <c r="H69" s="7" t="n">
        <v>117</v>
      </c>
      <c r="I69" s="7" t="n">
        <v>145</v>
      </c>
      <c r="J69" s="17" t="n">
        <v>0.6327421171171171</v>
      </c>
    </row>
    <row r="70">
      <c r="A70" s="6" t="n">
        <v>3</v>
      </c>
      <c r="B70" s="6" t="inlineStr">
        <is>
          <t>03.03.2026</t>
        </is>
      </c>
      <c r="C70" s="7" t="n">
        <v>359835.4838709678</v>
      </c>
      <c r="D70" s="7" t="n">
        <v>117316.4</v>
      </c>
      <c r="E70" s="7" t="n">
        <v>265599.22</v>
      </c>
      <c r="F70" s="17" t="n">
        <v>0.738112920779209</v>
      </c>
      <c r="G70" s="7" t="n">
        <v>343.741935483871</v>
      </c>
      <c r="H70" s="7" t="n">
        <v>108</v>
      </c>
      <c r="I70" s="7" t="n">
        <v>253</v>
      </c>
      <c r="J70" s="17" t="n">
        <v>0.7360172672672672</v>
      </c>
    </row>
    <row r="71">
      <c r="A71" s="6" t="n">
        <v>4</v>
      </c>
      <c r="B71" s="6" t="inlineStr">
        <is>
          <t>04.03.2026</t>
        </is>
      </c>
      <c r="C71" s="7" t="n">
        <v>479780.6451612903</v>
      </c>
      <c r="D71" s="7" t="n">
        <v>172099.06</v>
      </c>
      <c r="E71" s="7" t="n">
        <v>437698.28</v>
      </c>
      <c r="F71" s="17" t="n">
        <v>0.9122883226205524</v>
      </c>
      <c r="G71" s="7" t="n">
        <v>458.3225806451613</v>
      </c>
      <c r="H71" s="7" t="n">
        <v>159</v>
      </c>
      <c r="I71" s="7" t="n">
        <v>412</v>
      </c>
      <c r="J71" s="17" t="n">
        <v>0.8989301801801802</v>
      </c>
    </row>
    <row r="72">
      <c r="A72" s="6" t="n">
        <v>5</v>
      </c>
      <c r="B72" s="6" t="inlineStr">
        <is>
          <t>05.03.2026</t>
        </is>
      </c>
      <c r="C72" s="7" t="n">
        <v>599725.8064516129</v>
      </c>
      <c r="D72" s="7" t="n">
        <v>117410.09</v>
      </c>
      <c r="E72" s="7" t="n">
        <v>555108.37</v>
      </c>
      <c r="F72" s="17" t="n">
        <v>0.9256036075625959</v>
      </c>
      <c r="G72" s="7" t="n">
        <v>572.9032258064516</v>
      </c>
      <c r="H72" s="7" t="n">
        <v>107</v>
      </c>
      <c r="I72" s="7" t="n">
        <v>519</v>
      </c>
      <c r="J72" s="17" t="n">
        <v>0.9059121621621622</v>
      </c>
    </row>
    <row r="73">
      <c r="A73" s="6" t="n">
        <v>6</v>
      </c>
      <c r="B73" s="6" t="inlineStr">
        <is>
          <t>06.03.2026</t>
        </is>
      </c>
      <c r="C73" s="7" t="n">
        <v>719670.9677419355</v>
      </c>
      <c r="D73" s="7" t="n">
        <v>132054.45</v>
      </c>
      <c r="E73" s="7" t="n">
        <v>687162.8200000001</v>
      </c>
      <c r="F73" s="17" t="n">
        <v>0.954829152211136</v>
      </c>
      <c r="G73" s="7" t="n">
        <v>687.483870967742</v>
      </c>
      <c r="H73" s="7" t="n">
        <v>123</v>
      </c>
      <c r="I73" s="7" t="n">
        <v>642</v>
      </c>
      <c r="J73" s="17" t="n">
        <v>0.9338400900900901</v>
      </c>
    </row>
    <row r="74">
      <c r="A74" s="6" t="n">
        <v>7</v>
      </c>
      <c r="B74" s="6" t="inlineStr">
        <is>
          <t>07.03.2026</t>
        </is>
      </c>
      <c r="C74" s="7" t="n">
        <v>839616.1290322581</v>
      </c>
      <c r="D74" s="7" t="n">
        <v>61854.7</v>
      </c>
      <c r="E74" s="7" t="n">
        <v>749017.52</v>
      </c>
      <c r="F74" s="17" t="n">
        <v>0.8920952017242904</v>
      </c>
      <c r="G74" s="7" t="n">
        <v>802.0645161290323</v>
      </c>
      <c r="H74" s="7" t="n">
        <v>56</v>
      </c>
      <c r="I74" s="7" t="n">
        <v>698</v>
      </c>
      <c r="J74" s="17" t="n">
        <v>0.8702541827541826</v>
      </c>
    </row>
    <row r="75">
      <c r="A75" s="6" t="n">
        <v>8</v>
      </c>
      <c r="B75" s="6" t="inlineStr">
        <is>
          <t>08.03.2026</t>
        </is>
      </c>
      <c r="C75" s="7" t="n">
        <v>959561.2903225806</v>
      </c>
      <c r="D75" s="7" t="n">
        <v>32047.5</v>
      </c>
      <c r="E75" s="7" t="n">
        <v>781065.02</v>
      </c>
      <c r="F75" s="17" t="n">
        <v>0.813981376569938</v>
      </c>
      <c r="G75" s="7" t="n">
        <v>916.6451612903226</v>
      </c>
      <c r="H75" s="7" t="n">
        <v>43</v>
      </c>
      <c r="I75" s="7" t="n">
        <v>741</v>
      </c>
      <c r="J75" s="17" t="n">
        <v>0.8083826013513513</v>
      </c>
    </row>
    <row r="76">
      <c r="A76" s="6" t="n">
        <v>9</v>
      </c>
      <c r="B76" s="6" t="inlineStr">
        <is>
          <t>09.03.2026</t>
        </is>
      </c>
      <c r="C76" s="7" t="n">
        <v>1079506.451612903</v>
      </c>
      <c r="D76" s="7" t="n">
        <v>76044.57000000001</v>
      </c>
      <c r="E76" s="7" t="n">
        <v>857109.5900000001</v>
      </c>
      <c r="F76" s="17" t="n">
        <v>0.7939828323576784</v>
      </c>
      <c r="G76" s="7" t="n">
        <v>1031.225806451613</v>
      </c>
      <c r="H76" s="7" t="n">
        <v>69</v>
      </c>
      <c r="I76" s="7" t="n">
        <v>810</v>
      </c>
      <c r="J76" s="17" t="n">
        <v>0.7854729729729729</v>
      </c>
    </row>
    <row r="77">
      <c r="A77" s="6" t="n">
        <v>10</v>
      </c>
      <c r="B77" s="6" t="inlineStr">
        <is>
          <t>10.03.2026</t>
        </is>
      </c>
      <c r="C77" s="7" t="n">
        <v>1199451.612903226</v>
      </c>
      <c r="D77" s="7" t="n">
        <v>137574.55</v>
      </c>
      <c r="E77" s="7" t="n">
        <v>994684.1400000001</v>
      </c>
      <c r="F77" s="17" t="n">
        <v>0.8292824231503646</v>
      </c>
      <c r="G77" s="7" t="n">
        <v>1145.806451612903</v>
      </c>
      <c r="H77" s="7" t="n">
        <v>150</v>
      </c>
      <c r="I77" s="7" t="n">
        <v>960</v>
      </c>
      <c r="J77" s="17" t="n">
        <v>0.8378378378378378</v>
      </c>
    </row>
    <row r="78">
      <c r="A78" s="6" t="n">
        <v>11</v>
      </c>
      <c r="B78" s="6" t="inlineStr">
        <is>
          <t>11.03.2026</t>
        </is>
      </c>
      <c r="C78" s="7" t="n">
        <v>1319396.774193548</v>
      </c>
      <c r="D78" s="7" t="n">
        <v>155600.17</v>
      </c>
      <c r="E78" s="7" t="n">
        <v>1150284.31</v>
      </c>
      <c r="F78" s="17" t="n">
        <v>0.8718259226479355</v>
      </c>
      <c r="G78" s="7" t="n">
        <v>1260.387096774194</v>
      </c>
      <c r="H78" s="7" t="n">
        <v>145</v>
      </c>
      <c r="I78" s="7" t="n">
        <v>1105</v>
      </c>
      <c r="J78" s="17" t="n">
        <v>0.8767147829647829</v>
      </c>
    </row>
    <row r="79">
      <c r="A79" s="6" t="n">
        <v>12</v>
      </c>
      <c r="B79" s="6" t="inlineStr">
        <is>
          <t>12.03.2026</t>
        </is>
      </c>
      <c r="C79" s="7" t="n">
        <v>1439341.935483871</v>
      </c>
      <c r="D79" s="7" t="n">
        <v>166119.6</v>
      </c>
      <c r="E79" s="7" t="n">
        <v>1316403.91</v>
      </c>
      <c r="F79" s="17" t="n">
        <v>0.9145873385238774</v>
      </c>
      <c r="G79" s="7" t="n">
        <v>1374.967741935484</v>
      </c>
      <c r="H79" s="7" t="n">
        <v>149</v>
      </c>
      <c r="I79" s="7" t="n">
        <v>1254</v>
      </c>
      <c r="J79" s="17" t="n">
        <v>0.9120213963963963</v>
      </c>
    </row>
    <row r="80">
      <c r="A80" s="6" t="n">
        <v>13</v>
      </c>
      <c r="B80" s="6" t="inlineStr">
        <is>
          <t>13.03.2026</t>
        </is>
      </c>
      <c r="C80" s="7" t="n">
        <v>1559287.096774193</v>
      </c>
      <c r="D80" s="7" t="n">
        <v>138062.2</v>
      </c>
      <c r="E80" s="7" t="n">
        <v>1454466.11</v>
      </c>
      <c r="F80" s="17" t="n">
        <v>0.9327763392700139</v>
      </c>
      <c r="G80" s="7" t="n">
        <v>1489.548387096774</v>
      </c>
      <c r="H80" s="7" t="n">
        <v>134</v>
      </c>
      <c r="I80" s="7" t="n">
        <v>1388</v>
      </c>
      <c r="J80" s="17" t="n">
        <v>0.9318260568260569</v>
      </c>
    </row>
    <row r="81">
      <c r="A81" s="6" t="n">
        <v>14</v>
      </c>
      <c r="B81" s="6" t="inlineStr">
        <is>
          <t>14.03.2026</t>
        </is>
      </c>
      <c r="C81" s="7" t="n">
        <v>1679232.258064516</v>
      </c>
      <c r="D81" s="7" t="n">
        <v>96375.59999999999</v>
      </c>
      <c r="E81" s="7" t="n">
        <v>1550841.71</v>
      </c>
      <c r="F81" s="17" t="n">
        <v>0.9235421142918616</v>
      </c>
      <c r="G81" s="7" t="n">
        <v>1604.129032258065</v>
      </c>
      <c r="H81" s="7" t="n">
        <v>89</v>
      </c>
      <c r="I81" s="7" t="n">
        <v>1477</v>
      </c>
      <c r="J81" s="17" t="n">
        <v>0.9207488738738738</v>
      </c>
    </row>
    <row r="82">
      <c r="A82" s="6" t="n">
        <v>15</v>
      </c>
      <c r="B82" s="6" t="inlineStr">
        <is>
          <t>15.03.2026</t>
        </is>
      </c>
      <c r="C82" s="7" t="n">
        <v>1799177.419354839</v>
      </c>
      <c r="D82" s="7" t="n">
        <v>54317.86</v>
      </c>
      <c r="E82" s="7" t="n">
        <v>1605159.57</v>
      </c>
      <c r="F82" s="17" t="n">
        <v>0.8921630255762043</v>
      </c>
      <c r="G82" s="7" t="n">
        <v>1718.709677419355</v>
      </c>
      <c r="H82" s="7" t="n">
        <v>62</v>
      </c>
      <c r="I82" s="7" t="n">
        <v>1539</v>
      </c>
      <c r="J82" s="17" t="n">
        <v>0.8954391891891892</v>
      </c>
    </row>
    <row r="83">
      <c r="A83" s="6" t="n">
        <v>16</v>
      </c>
      <c r="B83" s="6" t="inlineStr">
        <is>
          <t>16.03.2026</t>
        </is>
      </c>
      <c r="C83" s="7" t="n">
        <v>1919122.580645161</v>
      </c>
      <c r="D83" s="7" t="n">
        <v>123870.39</v>
      </c>
      <c r="E83" s="7" t="n">
        <v>1729029.96</v>
      </c>
      <c r="F83" s="17" t="n">
        <v>0.9009481611220183</v>
      </c>
      <c r="G83" s="7" t="n">
        <v>1833.290322580645</v>
      </c>
      <c r="H83" s="7" t="n">
        <v>118</v>
      </c>
      <c r="I83" s="7" t="n">
        <v>1657</v>
      </c>
      <c r="J83" s="17" t="n">
        <v>0.9038393862612613</v>
      </c>
    </row>
    <row r="84">
      <c r="A84" s="6" t="n">
        <v>17</v>
      </c>
      <c r="B84" s="6" t="inlineStr">
        <is>
          <t>17.03.2026</t>
        </is>
      </c>
      <c r="C84" s="7" t="n">
        <v>2039067.741935484</v>
      </c>
      <c r="D84" s="7" t="n">
        <v>116878.77</v>
      </c>
      <c r="E84" s="7" t="n">
        <v>1845908.73</v>
      </c>
      <c r="F84" s="17" t="n">
        <v>0.9052709196644261</v>
      </c>
      <c r="G84" s="7" t="n">
        <v>1947.870967741935</v>
      </c>
      <c r="H84" s="7" t="n">
        <v>108</v>
      </c>
      <c r="I84" s="7" t="n">
        <v>1765</v>
      </c>
      <c r="J84" s="17" t="n">
        <v>0.906117514573397</v>
      </c>
    </row>
    <row r="85">
      <c r="A85" s="6" t="n">
        <v>18</v>
      </c>
      <c r="B85" s="6" t="inlineStr">
        <is>
          <t>18.03.2026</t>
        </is>
      </c>
      <c r="C85" s="7" t="n">
        <v>2159012.903225807</v>
      </c>
      <c r="D85" s="7" t="n">
        <v>186261.81</v>
      </c>
      <c r="E85" s="7" t="n">
        <v>2032170.54</v>
      </c>
      <c r="F85" s="17" t="n">
        <v>0.9412498354983013</v>
      </c>
      <c r="G85" s="7" t="n">
        <v>2062.451612903226</v>
      </c>
      <c r="H85" s="7" t="n">
        <v>167</v>
      </c>
      <c r="I85" s="7" t="n">
        <v>1932</v>
      </c>
      <c r="J85" s="17" t="n">
        <v>0.9367492492492492</v>
      </c>
    </row>
    <row r="86">
      <c r="A86" s="6" t="n">
        <v>19</v>
      </c>
      <c r="B86" s="6" t="inlineStr">
        <is>
          <t>19.03.2026</t>
        </is>
      </c>
      <c r="C86" s="7" t="n">
        <v>2278958.064516129</v>
      </c>
      <c r="D86" s="7" t="n">
        <v>119873.17</v>
      </c>
      <c r="E86" s="7" t="n">
        <v>2152043.71</v>
      </c>
      <c r="F86" s="17" t="n">
        <v>0.9443103598560182</v>
      </c>
      <c r="G86" s="7" t="n">
        <v>2177.032258064516</v>
      </c>
      <c r="H86" s="7" t="n">
        <v>114</v>
      </c>
      <c r="I86" s="7" t="n">
        <v>2046</v>
      </c>
      <c r="J86" s="17" t="n">
        <v>0.9398115220483642</v>
      </c>
    </row>
    <row r="87">
      <c r="A87" s="6" t="n">
        <v>20</v>
      </c>
      <c r="B87" s="6" t="inlineStr">
        <is>
          <t>20.03.2026</t>
        </is>
      </c>
      <c r="C87" s="7" t="n">
        <v>2398903.225806451</v>
      </c>
      <c r="D87" s="7" t="n">
        <v>118114.71</v>
      </c>
      <c r="E87" s="7" t="n">
        <v>2270158.42</v>
      </c>
      <c r="F87" s="17" t="n">
        <v>0.9463318051259987</v>
      </c>
      <c r="G87" s="7" t="n">
        <v>2291.612903225806</v>
      </c>
      <c r="H87" s="7" t="n">
        <v>111</v>
      </c>
      <c r="I87" s="7" t="n">
        <v>2157</v>
      </c>
      <c r="J87" s="17" t="n">
        <v>0.941258445945946</v>
      </c>
    </row>
    <row r="88">
      <c r="A88" s="6" t="n">
        <v>21</v>
      </c>
      <c r="B88" s="6" t="inlineStr">
        <is>
          <t>21.03.2026</t>
        </is>
      </c>
      <c r="C88" s="7" t="n">
        <v>2518848.387096774</v>
      </c>
      <c r="D88" s="7" t="n">
        <v>68731.32000000001</v>
      </c>
      <c r="E88" s="7" t="n">
        <v>2338889.74</v>
      </c>
      <c r="F88" s="17" t="n">
        <v>0.928555188943232</v>
      </c>
      <c r="G88" s="7" t="n">
        <v>2406.193548387097</v>
      </c>
      <c r="H88" s="7" t="n">
        <v>67</v>
      </c>
      <c r="I88" s="7" t="n">
        <v>2224</v>
      </c>
      <c r="J88" s="17" t="n">
        <v>0.9242814242814243</v>
      </c>
    </row>
    <row r="89">
      <c r="A89" s="6" t="n">
        <v>22</v>
      </c>
      <c r="B89" s="6" t="inlineStr">
        <is>
          <t>22.03.2026</t>
        </is>
      </c>
      <c r="C89" s="7" t="n">
        <v>2638793.548387097</v>
      </c>
      <c r="D89" s="7" t="n">
        <v>68080.38</v>
      </c>
      <c r="E89" s="7" t="n">
        <v>2406970.12</v>
      </c>
      <c r="F89" s="17" t="n">
        <v>0.9121479478647379</v>
      </c>
      <c r="G89" s="7" t="n">
        <v>2520.774193548387</v>
      </c>
      <c r="H89" s="7" t="n">
        <v>84</v>
      </c>
      <c r="I89" s="7" t="n">
        <v>2308</v>
      </c>
      <c r="J89" s="17" t="n">
        <v>0.9155917280917281</v>
      </c>
    </row>
    <row r="90">
      <c r="A90" s="6" t="n">
        <v>23</v>
      </c>
      <c r="B90" s="6" t="inlineStr">
        <is>
          <t>23.03.2026</t>
        </is>
      </c>
      <c r="C90" s="7" t="n">
        <v>2758738.709677419</v>
      </c>
      <c r="D90" s="7" t="n">
        <v>118737.46</v>
      </c>
      <c r="E90" s="7" t="n">
        <v>2525707.58</v>
      </c>
      <c r="F90" s="17" t="n">
        <v>0.9155298293165766</v>
      </c>
      <c r="G90" s="7" t="n">
        <v>2635.354838709678</v>
      </c>
      <c r="H90" s="7" t="n">
        <v>111</v>
      </c>
      <c r="I90" s="7" t="n">
        <v>2419</v>
      </c>
      <c r="J90" s="17" t="n">
        <v>0.9179029573051312</v>
      </c>
    </row>
    <row r="91">
      <c r="A91" s="6" t="n">
        <v>24</v>
      </c>
      <c r="B91" s="6" t="inlineStr">
        <is>
          <t>24.03.2026</t>
        </is>
      </c>
      <c r="C91" s="7" t="n">
        <v>2878683.870967742</v>
      </c>
      <c r="D91" s="7" t="n">
        <v>151384.79</v>
      </c>
      <c r="E91" s="7" t="n">
        <v>2677092.37</v>
      </c>
      <c r="F91" s="17" t="n">
        <v>0.9299709485293458</v>
      </c>
      <c r="G91" s="7" t="n">
        <v>2749.935483870968</v>
      </c>
      <c r="H91" s="7" t="n">
        <v>143</v>
      </c>
      <c r="I91" s="7" t="n">
        <v>2562</v>
      </c>
      <c r="J91" s="17" t="n">
        <v>0.9316582207207207</v>
      </c>
    </row>
    <row r="92">
      <c r="A92" s="6" t="n">
        <v>25</v>
      </c>
      <c r="B92" s="6" t="inlineStr">
        <is>
          <t>25.03.2026</t>
        </is>
      </c>
      <c r="C92" s="7" t="n">
        <v>2998629.032258064</v>
      </c>
      <c r="D92" s="7" t="n">
        <v>158560.93</v>
      </c>
      <c r="E92" s="7" t="n">
        <v>2835653.3</v>
      </c>
      <c r="F92" s="17" t="n">
        <v>0.9456499185111477</v>
      </c>
      <c r="G92" s="7" t="n">
        <v>2864.516129032258</v>
      </c>
      <c r="H92" s="7" t="n">
        <v>134</v>
      </c>
      <c r="I92" s="7" t="n">
        <v>2696</v>
      </c>
      <c r="J92" s="17" t="n">
        <v>0.9411711711711712</v>
      </c>
    </row>
    <row r="93">
      <c r="A93" s="6" t="n">
        <v>26</v>
      </c>
      <c r="B93" s="6" t="inlineStr">
        <is>
          <t>26.03.2026</t>
        </is>
      </c>
      <c r="C93" s="7" t="n">
        <v>3118574.193548387</v>
      </c>
      <c r="D93" s="7" t="n">
        <v>139930.15</v>
      </c>
      <c r="E93" s="7" t="n">
        <v>2975583.45</v>
      </c>
      <c r="F93" s="17" t="n">
        <v>0.9541486799178286</v>
      </c>
      <c r="G93" s="7" t="n">
        <v>2979.096774193548</v>
      </c>
      <c r="H93" s="7" t="n">
        <v>132</v>
      </c>
      <c r="I93" s="7" t="n">
        <v>2828</v>
      </c>
      <c r="J93" s="17" t="n">
        <v>0.9492810117810118</v>
      </c>
    </row>
    <row r="94">
      <c r="A94" s="6" t="n">
        <v>27</v>
      </c>
      <c r="B94" s="6" t="inlineStr">
        <is>
          <t>27.03.2026</t>
        </is>
      </c>
      <c r="C94" s="7" t="n">
        <v>3238519.35483871</v>
      </c>
      <c r="D94" s="7" t="n">
        <v>132658.06</v>
      </c>
      <c r="E94" s="7" t="n">
        <v>3108241.51</v>
      </c>
      <c r="F94" s="17" t="n">
        <v>0.9597724050516914</v>
      </c>
      <c r="G94" s="7" t="n">
        <v>3093.677419354839</v>
      </c>
      <c r="H94" s="7" t="n">
        <v>116</v>
      </c>
      <c r="I94" s="7" t="n">
        <v>2944</v>
      </c>
      <c r="J94" s="17" t="n">
        <v>0.9516182849516184</v>
      </c>
    </row>
    <row r="95">
      <c r="A95" s="6" t="n">
        <v>28</v>
      </c>
      <c r="B95" s="6" t="inlineStr">
        <is>
          <t>28.03.2026</t>
        </is>
      </c>
      <c r="C95" s="7" t="n">
        <v>3358464.516129032</v>
      </c>
      <c r="D95" s="7" t="n">
        <v>105774.68</v>
      </c>
      <c r="E95" s="7" t="n">
        <v>3214016.19</v>
      </c>
      <c r="F95" s="17" t="n">
        <v>0.9569897715353792</v>
      </c>
      <c r="G95" s="7" t="n">
        <v>3208.258064516129</v>
      </c>
      <c r="H95" s="7" t="n">
        <v>94</v>
      </c>
      <c r="I95" s="7" t="n">
        <v>3038</v>
      </c>
      <c r="J95" s="17" t="n">
        <v>0.9469313063063063</v>
      </c>
    </row>
    <row r="96">
      <c r="A96" s="6" t="n">
        <v>29</v>
      </c>
      <c r="B96" s="6" t="inlineStr">
        <is>
          <t>29.03.2026</t>
        </is>
      </c>
      <c r="C96" s="7" t="n">
        <v>3478409.677419355</v>
      </c>
      <c r="D96" s="7" t="n">
        <v>46653.10000000001</v>
      </c>
      <c r="E96" s="7" t="n">
        <v>3260669.290000001</v>
      </c>
      <c r="F96" s="17" t="n">
        <v>0.9374023166871774</v>
      </c>
      <c r="G96" s="7" t="n">
        <v>3322.83870967742</v>
      </c>
      <c r="H96" s="7" t="n">
        <v>57</v>
      </c>
      <c r="I96" s="7" t="n">
        <v>3095</v>
      </c>
      <c r="J96" s="17" t="n">
        <v>0.9314325100963031</v>
      </c>
    </row>
    <row r="97">
      <c r="A97" s="6" t="n">
        <v>30</v>
      </c>
      <c r="B97" s="6" t="inlineStr">
        <is>
          <t>30.03.2026</t>
        </is>
      </c>
      <c r="C97" s="7" t="n">
        <v>3598354.838709678</v>
      </c>
      <c r="D97" s="7" t="n">
        <v>152185.73</v>
      </c>
      <c r="E97" s="7" t="n">
        <v>3412855.02</v>
      </c>
      <c r="F97" s="17" t="n">
        <v>0.9484487141973483</v>
      </c>
      <c r="G97" s="7" t="n">
        <v>3437.41935483871</v>
      </c>
      <c r="H97" s="7" t="n">
        <v>148</v>
      </c>
      <c r="I97" s="7" t="n">
        <v>3243</v>
      </c>
      <c r="J97" s="17" t="n">
        <v>0.9434403153153152</v>
      </c>
    </row>
    <row r="98">
      <c r="A98" s="6" t="n">
        <v>31</v>
      </c>
      <c r="B98" s="6" t="inlineStr">
        <is>
          <t>31.03.2026</t>
        </is>
      </c>
      <c r="C98" s="7" t="n">
        <v>3718300</v>
      </c>
      <c r="D98" s="7" t="n">
        <v>198859.82</v>
      </c>
      <c r="E98" s="7" t="n">
        <v>3611714.84</v>
      </c>
      <c r="F98" s="17" t="n">
        <v>0.9713349756609204</v>
      </c>
      <c r="G98" s="7" t="n">
        <v>3552</v>
      </c>
      <c r="H98" s="7" t="n">
        <v>193</v>
      </c>
      <c r="I98" s="7" t="n">
        <v>3436</v>
      </c>
      <c r="J98" s="17" t="n">
        <v>0.9673423423423423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0">
    <cfRule type="dataBar" priority="3">
      <dataBar showValue="1">
        <cfvo type="num" val="0"/>
        <cfvo type="num" val="1"/>
        <color rgb="00B7E4C7"/>
      </dataBar>
    </cfRule>
  </conditionalFormatting>
  <conditionalFormatting sqref="G17:G20">
    <cfRule type="dataBar" priority="3">
      <dataBar showValue="1">
        <cfvo type="num" val="0"/>
        <cfvo type="num" val="1"/>
        <color rgb="00B7E4C7"/>
      </dataBar>
    </cfRule>
  </conditionalFormatting>
  <conditionalFormatting sqref="E26:E62">
    <cfRule type="dataBar" priority="5">
      <dataBar showValue="1">
        <cfvo type="num" val="0"/>
        <cfvo type="num" val="1"/>
        <color rgb="00B7E4C7"/>
      </dataBar>
    </cfRule>
  </conditionalFormatting>
  <conditionalFormatting sqref="H26:H62">
    <cfRule type="dataBar" priority="5">
      <dataBar showValue="1">
        <cfvo type="num" val="0"/>
        <cfvo type="num" val="1"/>
        <color rgb="00B7E4C7"/>
      </dataBar>
    </cfRule>
  </conditionalFormatting>
  <conditionalFormatting sqref="F68:F98">
    <cfRule type="dataBar" priority="7">
      <dataBar showValue="1">
        <cfvo type="num" val="0"/>
        <cfvo type="num" val="1"/>
        <color rgb="00B7E4C7"/>
      </dataBar>
    </cfRule>
  </conditionalFormatting>
  <conditionalFormatting sqref="J68:J98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2026-06-29T09:42:05Z</dcterms:created>
  <dcterms:modified xsi:type="dcterms:W3CDTF">2026-06-29T09:42:06Z</dcterms:modified>
</cp:coreProperties>
</file>